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85" windowWidth="12240" windowHeight="7890" tabRatio="877" activeTab="8"/>
  </bookViews>
  <sheets>
    <sheet name="1" sheetId="48" r:id="rId1"/>
    <sheet name="2" sheetId="49" r:id="rId2"/>
    <sheet name="3" sheetId="50" r:id="rId3"/>
    <sheet name="4" sheetId="51" r:id="rId4"/>
    <sheet name="5" sheetId="52" r:id="rId5"/>
    <sheet name="6" sheetId="53" r:id="rId6"/>
    <sheet name="7" sheetId="54" r:id="rId7"/>
    <sheet name="8" sheetId="55" r:id="rId8"/>
    <sheet name="9" sheetId="56" r:id="rId9"/>
  </sheets>
  <calcPr calcId="144525" calcMode="manual"/>
  <fileRecoveryPr autoRecover="0"/>
</workbook>
</file>

<file path=xl/calcChain.xml><?xml version="1.0" encoding="utf-8"?>
<calcChain xmlns="http://schemas.openxmlformats.org/spreadsheetml/2006/main">
  <c r="D16" i="56" l="1"/>
  <c r="F10" i="56"/>
  <c r="D10" i="56"/>
  <c r="G19" i="55"/>
  <c r="I19" i="55" s="1"/>
  <c r="F19" i="55"/>
  <c r="E19" i="55"/>
  <c r="D19" i="55"/>
  <c r="C19" i="55"/>
  <c r="I17" i="55"/>
  <c r="H17" i="55"/>
  <c r="I12" i="55"/>
  <c r="H12" i="55"/>
  <c r="I8" i="55"/>
  <c r="H8" i="55"/>
  <c r="G9" i="54" l="1"/>
  <c r="H9" i="54" s="1"/>
  <c r="D9" i="54"/>
  <c r="C9" i="54"/>
  <c r="I9" i="54" l="1"/>
  <c r="G9" i="53"/>
  <c r="D9" i="53"/>
  <c r="C9" i="53"/>
  <c r="G18" i="52"/>
  <c r="I18" i="52" s="1"/>
  <c r="F18" i="52"/>
  <c r="E18" i="52"/>
  <c r="D18" i="52"/>
  <c r="C18" i="52"/>
  <c r="H6" i="52"/>
  <c r="H18" i="52" l="1"/>
  <c r="G13" i="50"/>
  <c r="E13" i="50"/>
  <c r="D13" i="50"/>
  <c r="C13" i="50"/>
  <c r="G12" i="49"/>
  <c r="I12" i="49" s="1"/>
  <c r="E12" i="49"/>
  <c r="D12" i="49"/>
  <c r="C12" i="49"/>
  <c r="H11" i="49"/>
  <c r="H9" i="49"/>
  <c r="I7" i="49"/>
  <c r="H7" i="49"/>
  <c r="H12" i="49" l="1"/>
</calcChain>
</file>

<file path=xl/sharedStrings.xml><?xml version="1.0" encoding="utf-8"?>
<sst xmlns="http://schemas.openxmlformats.org/spreadsheetml/2006/main" count="263" uniqueCount="59">
  <si>
    <t xml:space="preserve">الرمز (- ) يعني الكمية صفر أو مقاربة إلى الصفر . </t>
  </si>
  <si>
    <t>المحصول</t>
  </si>
  <si>
    <t>الإنتاج (طن)</t>
  </si>
  <si>
    <t>المساحة المزروعة  (دونم)</t>
  </si>
  <si>
    <t>القطن</t>
  </si>
  <si>
    <t>الذرة الصفراء</t>
  </si>
  <si>
    <t>البطاطا</t>
  </si>
  <si>
    <t>-</t>
  </si>
  <si>
    <t xml:space="preserve">مساحة العلف الأخضر  </t>
  </si>
  <si>
    <t xml:space="preserve">المساحة المتضررة  </t>
  </si>
  <si>
    <t xml:space="preserve">المساحة المحصودة </t>
  </si>
  <si>
    <t xml:space="preserve">إجمالي المساحة  </t>
  </si>
  <si>
    <t xml:space="preserve">إجمالي المساحة   </t>
  </si>
  <si>
    <t xml:space="preserve">متوسط غلة الدونم (كغم/دونم)    </t>
  </si>
  <si>
    <t xml:space="preserve">              </t>
  </si>
  <si>
    <t xml:space="preserve"> المساحة المزروعة ومجموع الانتاج ومتوسط الغلة للمحاصيل (القطن ، الذرة الصفراء ، البطاطا) للقطاع الخاص لسنة 2016 على مستوى العراق</t>
  </si>
  <si>
    <t xml:space="preserve"> المساحة المزروعة ومجموع الإنتاج ومتوسط الغلة لمحصول البطاطا الخريفية للقطاع الخاص لسنة 2016 على مستوى المحافظات </t>
  </si>
  <si>
    <t xml:space="preserve"> المحافظة </t>
  </si>
  <si>
    <t>المساحة المزروعة (دونم)</t>
  </si>
  <si>
    <t>متوسط غلة الدونم (كغم/دونم)</t>
  </si>
  <si>
    <t xml:space="preserve">إجمالي المساحة    </t>
  </si>
  <si>
    <t xml:space="preserve">المساحة المحصودة  </t>
  </si>
  <si>
    <t>ديالى</t>
  </si>
  <si>
    <t>بغداد</t>
  </si>
  <si>
    <t>بابل</t>
  </si>
  <si>
    <t>كربلاء</t>
  </si>
  <si>
    <t>واسط</t>
  </si>
  <si>
    <t>القادسية</t>
  </si>
  <si>
    <t>المجموع</t>
  </si>
  <si>
    <t>المساحة المزروعة ومجموع الإنتاج ومتوسط الغلة لمحصول البطاطا الربيعية للقطاع الخاص لسنة 2016 على مستوى المحافظات</t>
  </si>
  <si>
    <t xml:space="preserve">مساحة العلف الأخضر </t>
  </si>
  <si>
    <t>النجف</t>
  </si>
  <si>
    <t>المثنى</t>
  </si>
  <si>
    <t xml:space="preserve">  </t>
  </si>
  <si>
    <t xml:space="preserve"> المساحة المزروعة ومجموع الإنتاج ومتوسط الغلة لمحصول البطاطا للعروتين (الربيعية والخريفية) للقطاع الخاص لسنة 2016 على مستوى المحافظات المشمولة </t>
  </si>
  <si>
    <t>المحافظة</t>
  </si>
  <si>
    <t xml:space="preserve">المساحة المحصودة   </t>
  </si>
  <si>
    <t>* عدا المحافظات (نينوى ،الانبار ،صلاح الدين ) وقضاء الحويجة في محافظة كركوك.</t>
  </si>
  <si>
    <t xml:space="preserve">المساحة المزروعة ومجموع الإنتاج ومتوسط الغلة لمحصول الذرة الصفراء الخريفية للقطاع الخاص لسنة 2016 على مستوى المحافظات المشمولة </t>
  </si>
  <si>
    <t xml:space="preserve"> </t>
  </si>
  <si>
    <t xml:space="preserve">المساحة المتضررة   </t>
  </si>
  <si>
    <t xml:space="preserve">مساحة العلف الأخضر    </t>
  </si>
  <si>
    <t>كركوك</t>
  </si>
  <si>
    <t xml:space="preserve">كربلاء </t>
  </si>
  <si>
    <t>ذي قار</t>
  </si>
  <si>
    <t>ميسان</t>
  </si>
  <si>
    <t>البصرة</t>
  </si>
  <si>
    <t xml:space="preserve">المساحة المزروعة ومجموع الإنتاج ومتوسط الغلة لمحصول الذرة الصفراء الربيعية للقطاع الخاص لسنة 2016 على مستوى المحافظات المشمولة </t>
  </si>
  <si>
    <t xml:space="preserve">المساحة المزروعة ومجموع الإنتاج ومتوسط الغلة لمحصول القطن للقطاع الخاص لسنة 2016 على مستوى المحافظات المشمولة </t>
  </si>
  <si>
    <t>.</t>
  </si>
  <si>
    <t xml:space="preserve"> المساحة المزروعة ومجموع الإنتاج ومتوسط الغلة لمحصول الذرة الصفراء للعروتين (الربيعية والخريفية) للقطاع الخاص لسنة 2016 على مستوى المحافظات المشمولة *</t>
  </si>
  <si>
    <t>كركوك*</t>
  </si>
  <si>
    <t xml:space="preserve"> مقارنة المساحة المزروعة ومجموع الانتاج ومتوسط الغلة لمحاصيل (القطن،الذرة الصفراء ،البطاطا) للسنوات (2016-2011) على مستوى العراق</t>
  </si>
  <si>
    <t>السنوات</t>
  </si>
  <si>
    <t>اجمالي المساحة المزروعة (100) دونم</t>
  </si>
  <si>
    <t>*2014</t>
  </si>
  <si>
    <t>*2015</t>
  </si>
  <si>
    <t>*2016</t>
  </si>
  <si>
    <t>الانتاج (100) طن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</si>
</sst>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l-Mohanad"/>
      <charset val="178"/>
    </font>
    <font>
      <b/>
      <sz val="9.5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>
      <alignment horizontal="center" vertical="center"/>
    </xf>
    <xf numFmtId="0" fontId="1" fillId="0" borderId="22" xfId="0" applyFont="1" applyBorder="1" applyAlignment="1">
      <alignment vertical="center" readingOrder="2"/>
    </xf>
    <xf numFmtId="0" fontId="4" fillId="0" borderId="0" xfId="0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 readingOrder="2"/>
    </xf>
    <xf numFmtId="0" fontId="0" fillId="0" borderId="0" xfId="0" applyBorder="1"/>
    <xf numFmtId="164" fontId="2" fillId="0" borderId="0" xfId="0" applyNumberFormat="1" applyFont="1" applyBorder="1" applyAlignment="1">
      <alignment horizontal="center" vertical="center" wrapText="1" readingOrder="2"/>
    </xf>
    <xf numFmtId="0" fontId="5" fillId="0" borderId="20" xfId="0" applyFont="1" applyBorder="1" applyAlignment="1">
      <alignment horizontal="center" vertical="center" wrapText="1" readingOrder="2"/>
    </xf>
    <xf numFmtId="0" fontId="5" fillId="0" borderId="15" xfId="0" applyFont="1" applyBorder="1" applyAlignment="1">
      <alignment horizontal="center" vertical="center" wrapText="1" readingOrder="2"/>
    </xf>
    <xf numFmtId="0" fontId="5" fillId="0" borderId="14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5" xfId="0" applyFont="1" applyBorder="1" applyAlignment="1">
      <alignment horizontal="justify" vertical="center" wrapText="1" readingOrder="2"/>
    </xf>
    <xf numFmtId="0" fontId="0" fillId="0" borderId="0" xfId="0"/>
    <xf numFmtId="0" fontId="2" fillId="0" borderId="19" xfId="0" applyFont="1" applyBorder="1" applyAlignment="1">
      <alignment horizontal="right" vertical="center" wrapText="1" readingOrder="2"/>
    </xf>
    <xf numFmtId="0" fontId="2" fillId="0" borderId="19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 wrapText="1" readingOrder="2"/>
    </xf>
    <xf numFmtId="0" fontId="2" fillId="0" borderId="19" xfId="0" applyFont="1" applyBorder="1" applyAlignment="1">
      <alignment horizontal="left" vertical="center" wrapText="1" readingOrder="2"/>
    </xf>
    <xf numFmtId="0" fontId="2" fillId="0" borderId="1" xfId="0" applyFont="1" applyBorder="1" applyAlignment="1">
      <alignment horizontal="left" vertical="center" wrapText="1" readingOrder="2"/>
    </xf>
    <xf numFmtId="0" fontId="2" fillId="0" borderId="2" xfId="0" applyFont="1" applyBorder="1" applyAlignment="1">
      <alignment horizontal="left" vertical="center" wrapText="1" readingOrder="2"/>
    </xf>
    <xf numFmtId="164" fontId="2" fillId="0" borderId="2" xfId="0" applyNumberFormat="1" applyFont="1" applyBorder="1" applyAlignment="1">
      <alignment horizontal="left" vertical="center" wrapText="1" readingOrder="2"/>
    </xf>
    <xf numFmtId="164" fontId="2" fillId="0" borderId="6" xfId="0" applyNumberFormat="1" applyFont="1" applyBorder="1" applyAlignment="1">
      <alignment horizontal="left" vertical="center" wrapText="1" readingOrder="2"/>
    </xf>
    <xf numFmtId="164" fontId="2" fillId="0" borderId="3" xfId="0" applyNumberFormat="1" applyFont="1" applyBorder="1" applyAlignment="1">
      <alignment horizontal="left" vertical="center" wrapText="1" readingOrder="2"/>
    </xf>
    <xf numFmtId="164" fontId="2" fillId="0" borderId="18" xfId="0" applyNumberFormat="1" applyFont="1" applyBorder="1" applyAlignment="1">
      <alignment horizontal="left" vertical="center" wrapText="1" readingOrder="2"/>
    </xf>
    <xf numFmtId="164" fontId="2" fillId="0" borderId="11" xfId="0" applyNumberFormat="1" applyFont="1" applyBorder="1" applyAlignment="1">
      <alignment horizontal="left" vertical="center" wrapText="1" readingOrder="2"/>
    </xf>
    <xf numFmtId="0" fontId="1" fillId="0" borderId="0" xfId="0" applyFont="1" applyBorder="1" applyAlignment="1">
      <alignment vertical="center" readingOrder="2"/>
    </xf>
    <xf numFmtId="0" fontId="1" fillId="0" borderId="22" xfId="0" applyFont="1" applyBorder="1" applyAlignment="1">
      <alignment horizontal="center" vertical="center" readingOrder="2"/>
    </xf>
    <xf numFmtId="0" fontId="5" fillId="0" borderId="9" xfId="0" applyFont="1" applyBorder="1" applyAlignment="1">
      <alignment horizontal="center" vertical="center" wrapText="1" readingOrder="2"/>
    </xf>
    <xf numFmtId="0" fontId="5" fillId="0" borderId="4" xfId="0" applyFont="1" applyBorder="1" applyAlignment="1">
      <alignment horizontal="center" vertical="center" wrapText="1" readingOrder="2"/>
    </xf>
    <xf numFmtId="0" fontId="5" fillId="0" borderId="13" xfId="0" applyFont="1" applyBorder="1" applyAlignment="1">
      <alignment horizontal="center" vertical="center" wrapText="1" readingOrder="2"/>
    </xf>
    <xf numFmtId="0" fontId="5" fillId="0" borderId="11" xfId="0" applyFont="1" applyBorder="1" applyAlignment="1">
      <alignment horizontal="center" vertical="center" wrapText="1" readingOrder="2"/>
    </xf>
    <xf numFmtId="0" fontId="5" fillId="0" borderId="12" xfId="0" applyFont="1" applyBorder="1" applyAlignment="1">
      <alignment horizontal="center" vertical="center" wrapText="1" readingOrder="2"/>
    </xf>
    <xf numFmtId="0" fontId="5" fillId="0" borderId="21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 vertical="center" wrapText="1" readingOrder="2"/>
    </xf>
    <xf numFmtId="0" fontId="5" fillId="0" borderId="17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 wrapText="1" readingOrder="2"/>
    </xf>
    <xf numFmtId="0" fontId="5" fillId="0" borderId="8" xfId="0" applyFont="1" applyBorder="1" applyAlignment="1">
      <alignment horizontal="center" vertical="center" wrapText="1" readingOrder="2"/>
    </xf>
    <xf numFmtId="0" fontId="5" fillId="0" borderId="5" xfId="0" applyFont="1" applyBorder="1" applyAlignment="1">
      <alignment horizontal="center" vertical="center" wrapText="1" readingOrder="2"/>
    </xf>
    <xf numFmtId="0" fontId="3" fillId="0" borderId="0" xfId="0" applyFont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right" vertical="center" readingOrder="2"/>
    </xf>
    <xf numFmtId="0" fontId="2" fillId="0" borderId="7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 readingOrder="2"/>
    </xf>
    <xf numFmtId="0" fontId="3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 readingOrder="2"/>
    </xf>
    <xf numFmtId="0" fontId="5" fillId="0" borderId="16" xfId="0" applyFont="1" applyBorder="1" applyAlignment="1">
      <alignment horizontal="center" vertical="center" wrapText="1" readingOrder="2"/>
    </xf>
    <xf numFmtId="0" fontId="5" fillId="0" borderId="23" xfId="0" applyFont="1" applyBorder="1" applyAlignment="1">
      <alignment horizontal="center" vertical="center" wrapText="1" readingOrder="2"/>
    </xf>
    <xf numFmtId="0" fontId="2" fillId="0" borderId="5" xfId="0" applyFont="1" applyBorder="1" applyAlignment="1">
      <alignment horizontal="right" vertical="center" wrapText="1" readingOrder="2"/>
    </xf>
    <xf numFmtId="0" fontId="2" fillId="0" borderId="19" xfId="0" applyFont="1" applyBorder="1" applyAlignment="1">
      <alignment vertical="center" wrapText="1" readingOrder="2"/>
    </xf>
    <xf numFmtId="0" fontId="2" fillId="0" borderId="1" xfId="0" applyFont="1" applyBorder="1" applyAlignment="1">
      <alignment horizontal="right" wrapText="1" readingOrder="2"/>
    </xf>
    <xf numFmtId="0" fontId="2" fillId="0" borderId="2" xfId="0" applyFont="1" applyBorder="1" applyAlignment="1">
      <alignment vertical="center" wrapText="1" readingOrder="2"/>
    </xf>
    <xf numFmtId="164" fontId="2" fillId="0" borderId="2" xfId="0" applyNumberFormat="1" applyFont="1" applyBorder="1" applyAlignment="1">
      <alignment vertical="center" wrapText="1" readingOrder="2"/>
    </xf>
    <xf numFmtId="0" fontId="2" fillId="0" borderId="24" xfId="0" applyFont="1" applyBorder="1" applyAlignment="1">
      <alignment horizontal="right" vertical="center" wrapText="1" readingOrder="2"/>
    </xf>
    <xf numFmtId="0" fontId="2" fillId="0" borderId="1" xfId="0" applyFont="1" applyBorder="1" applyAlignment="1">
      <alignment vertical="center" wrapText="1" readingOrder="2"/>
    </xf>
    <xf numFmtId="0" fontId="2" fillId="0" borderId="1" xfId="0" applyFont="1" applyBorder="1" applyAlignment="1">
      <alignment wrapText="1" readingOrder="2"/>
    </xf>
    <xf numFmtId="164" fontId="2" fillId="0" borderId="1" xfId="0" applyNumberFormat="1" applyFont="1" applyBorder="1" applyAlignment="1">
      <alignment vertical="center" wrapText="1" readingOrder="2"/>
    </xf>
    <xf numFmtId="0" fontId="2" fillId="0" borderId="7" xfId="0" applyFont="1" applyBorder="1" applyAlignment="1">
      <alignment horizontal="right" vertical="center" wrapText="1" readingOrder="2"/>
    </xf>
    <xf numFmtId="0" fontId="2" fillId="0" borderId="20" xfId="0" applyFont="1" applyBorder="1" applyAlignment="1">
      <alignment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 readingOrder="2"/>
    </xf>
    <xf numFmtId="0" fontId="1" fillId="0" borderId="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 wrapText="1" readingOrder="2"/>
    </xf>
    <xf numFmtId="164" fontId="2" fillId="0" borderId="1" xfId="0" applyNumberFormat="1" applyFont="1" applyBorder="1" applyAlignment="1">
      <alignment horizontal="left" vertical="center" wrapText="1" readingOrder="2"/>
    </xf>
    <xf numFmtId="0" fontId="2" fillId="0" borderId="20" xfId="0" applyFont="1" applyBorder="1" applyAlignment="1">
      <alignment horizontal="left" vertical="center" wrapText="1" readingOrder="2"/>
    </xf>
    <xf numFmtId="0" fontId="6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 wrapText="1" readingOrder="2"/>
    </xf>
    <xf numFmtId="0" fontId="1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 readingOrder="2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readingOrder="2"/>
    </xf>
    <xf numFmtId="0" fontId="1" fillId="0" borderId="22" xfId="0" applyFont="1" applyBorder="1" applyAlignment="1">
      <alignment horizontal="right" vertical="center" readingOrder="2"/>
    </xf>
    <xf numFmtId="0" fontId="5" fillId="0" borderId="9" xfId="0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center" vertical="center" readingOrder="2"/>
    </xf>
    <xf numFmtId="0" fontId="8" fillId="0" borderId="24" xfId="0" applyFont="1" applyBorder="1" applyAlignment="1">
      <alignment vertical="center" wrapText="1"/>
    </xf>
    <xf numFmtId="0" fontId="2" fillId="0" borderId="1" xfId="0" applyFont="1" applyBorder="1" applyAlignment="1">
      <alignment horizontal="left" wrapText="1" readingOrder="2"/>
    </xf>
    <xf numFmtId="0" fontId="8" fillId="0" borderId="24" xfId="0" applyFont="1" applyFill="1" applyBorder="1" applyAlignment="1">
      <alignment vertical="center" wrapText="1"/>
    </xf>
    <xf numFmtId="0" fontId="6" fillId="0" borderId="7" xfId="0" applyFont="1" applyBorder="1" applyAlignment="1">
      <alignment horizontal="right" vertical="center" readingOrder="2"/>
    </xf>
    <xf numFmtId="0" fontId="1" fillId="0" borderId="2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64" fontId="2" fillId="2" borderId="1" xfId="0" applyNumberFormat="1" applyFont="1" applyFill="1" applyBorder="1" applyAlignment="1">
      <alignment vertical="center" wrapText="1" readingOrder="2"/>
    </xf>
    <xf numFmtId="0" fontId="2" fillId="0" borderId="25" xfId="0" applyFont="1" applyBorder="1" applyAlignment="1">
      <alignment vertical="center" wrapText="1" readingOrder="2"/>
    </xf>
    <xf numFmtId="0" fontId="2" fillId="2" borderId="1" xfId="0" applyFont="1" applyFill="1" applyBorder="1" applyAlignment="1">
      <alignment vertical="center" wrapText="1" readingOrder="2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 vertical="center"/>
    </xf>
    <xf numFmtId="0" fontId="10" fillId="0" borderId="26" xfId="0" applyFont="1" applyBorder="1" applyAlignment="1">
      <alignment horizontal="center" vertical="center" wrapText="1" readingOrder="2"/>
    </xf>
    <xf numFmtId="0" fontId="10" fillId="0" borderId="27" xfId="0" applyFont="1" applyBorder="1" applyAlignment="1">
      <alignment horizontal="center" vertical="center" wrapText="1" readingOrder="2"/>
    </xf>
    <xf numFmtId="0" fontId="10" fillId="0" borderId="7" xfId="0" applyFont="1" applyBorder="1" applyAlignment="1">
      <alignment horizontal="center" vertical="center" wrapText="1" readingOrder="2"/>
    </xf>
    <xf numFmtId="0" fontId="10" fillId="0" borderId="20" xfId="0" applyFont="1" applyBorder="1" applyAlignment="1">
      <alignment horizontal="center" vertical="center" wrapText="1" readingOrder="2"/>
    </xf>
    <xf numFmtId="0" fontId="10" fillId="0" borderId="27" xfId="0" applyFont="1" applyBorder="1" applyAlignment="1">
      <alignment horizontal="center" vertical="center" readingOrder="2"/>
    </xf>
    <xf numFmtId="0" fontId="10" fillId="0" borderId="26" xfId="0" applyFont="1" applyBorder="1" applyAlignment="1">
      <alignment horizontal="center" vertical="center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8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2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readingOrder="2"/>
    </xf>
    <xf numFmtId="0" fontId="10" fillId="0" borderId="5" xfId="0" applyFont="1" applyBorder="1" applyAlignment="1">
      <alignment horizontal="center" vertical="center" readingOrder="2"/>
    </xf>
    <xf numFmtId="0" fontId="10" fillId="0" borderId="13" xfId="0" applyFont="1" applyBorder="1" applyAlignment="1">
      <alignment horizontal="center" vertical="center" wrapText="1" readingOrder="2"/>
    </xf>
    <xf numFmtId="0" fontId="10" fillId="0" borderId="14" xfId="0" applyFont="1" applyBorder="1" applyAlignment="1">
      <alignment horizontal="center" vertical="center" wrapText="1" readingOrder="2"/>
    </xf>
    <xf numFmtId="0" fontId="10" fillId="0" borderId="17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right" vertical="center" wrapText="1" readingOrder="2"/>
    </xf>
    <xf numFmtId="0" fontId="10" fillId="0" borderId="25" xfId="0" applyFont="1" applyBorder="1" applyAlignment="1">
      <alignment horizontal="left" vertical="center" wrapText="1" readingOrder="2"/>
    </xf>
    <xf numFmtId="0" fontId="10" fillId="0" borderId="25" xfId="0" applyFont="1" applyBorder="1" applyAlignment="1">
      <alignment horizontal="right" vertical="center" wrapText="1" readingOrder="2"/>
    </xf>
    <xf numFmtId="0" fontId="10" fillId="0" borderId="2" xfId="0" applyFont="1" applyBorder="1" applyAlignment="1">
      <alignment horizontal="left" vertical="center" wrapText="1" readingOrder="2"/>
    </xf>
    <xf numFmtId="0" fontId="2" fillId="0" borderId="26" xfId="0" applyFont="1" applyBorder="1" applyAlignment="1">
      <alignment horizontal="right" vertical="center" wrapText="1" readingOrder="2"/>
    </xf>
    <xf numFmtId="0" fontId="2" fillId="0" borderId="23" xfId="0" applyFont="1" applyBorder="1" applyAlignment="1">
      <alignment horizontal="right" vertical="center" wrapText="1" readingOrder="2"/>
    </xf>
    <xf numFmtId="1" fontId="2" fillId="0" borderId="14" xfId="0" applyNumberFormat="1" applyFont="1" applyBorder="1" applyAlignment="1">
      <alignment horizontal="left" vertical="center" wrapText="1" readingOrder="2"/>
    </xf>
    <xf numFmtId="1" fontId="2" fillId="0" borderId="14" xfId="0" applyNumberFormat="1" applyFont="1" applyBorder="1" applyAlignment="1">
      <alignment horizontal="right" vertical="center" wrapText="1" readingOrder="2"/>
    </xf>
    <xf numFmtId="0" fontId="2" fillId="0" borderId="14" xfId="0" applyFont="1" applyBorder="1" applyAlignment="1">
      <alignment horizontal="right" vertical="center" wrapText="1" readingOrder="2"/>
    </xf>
    <xf numFmtId="164" fontId="2" fillId="0" borderId="14" xfId="0" applyNumberFormat="1" applyFont="1" applyBorder="1" applyAlignment="1">
      <alignment horizontal="left" vertical="center" wrapText="1" readingOrder="2"/>
    </xf>
    <xf numFmtId="0" fontId="2" fillId="0" borderId="0" xfId="0" applyFont="1" applyBorder="1" applyAlignment="1">
      <alignment horizontal="right" vertical="center" wrapText="1" readingOrder="2"/>
    </xf>
    <xf numFmtId="1" fontId="2" fillId="0" borderId="0" xfId="0" applyNumberFormat="1" applyFont="1" applyBorder="1" applyAlignment="1">
      <alignment horizontal="center" vertical="center" wrapText="1" readingOrder="2"/>
    </xf>
    <xf numFmtId="1" fontId="2" fillId="0" borderId="0" xfId="0" applyNumberFormat="1" applyFont="1" applyBorder="1" applyAlignment="1">
      <alignment horizontal="right" vertical="center" wrapText="1" readingOrder="2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0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 wrapText="1" readingOrder="2"/>
    </xf>
    <xf numFmtId="0" fontId="5" fillId="0" borderId="27" xfId="0" applyFont="1" applyBorder="1" applyAlignment="1">
      <alignment horizontal="center" vertical="center" wrapText="1" readingOrder="2"/>
    </xf>
    <xf numFmtId="0" fontId="5" fillId="0" borderId="25" xfId="0" applyFont="1" applyBorder="1" applyAlignment="1">
      <alignment horizontal="left" vertical="center" wrapText="1" readingOrder="2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0" borderId="19" xfId="0" applyFont="1" applyBorder="1" applyAlignment="1">
      <alignment horizontal="left" vertical="center" wrapText="1" readingOrder="2"/>
    </xf>
    <xf numFmtId="164" fontId="5" fillId="0" borderId="20" xfId="0" applyNumberFormat="1" applyFont="1" applyBorder="1" applyAlignment="1">
      <alignment vertical="center" wrapText="1" readingOrder="2"/>
    </xf>
    <xf numFmtId="0" fontId="5" fillId="0" borderId="1" xfId="0" applyFont="1" applyBorder="1" applyAlignment="1">
      <alignment vertical="center" wrapText="1" readingOrder="2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22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wrapText="1" readingOrder="2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left" vertical="center" wrapText="1" readingOrder="2"/>
    </xf>
    <xf numFmtId="0" fontId="2" fillId="0" borderId="3" xfId="0" applyFont="1" applyFill="1" applyBorder="1" applyAlignment="1">
      <alignment horizontal="left" vertical="center" wrapText="1" readingOrder="2"/>
    </xf>
    <xf numFmtId="0" fontId="2" fillId="0" borderId="25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 readingOrder="2"/>
    </xf>
    <xf numFmtId="2" fontId="2" fillId="0" borderId="5" xfId="0" applyNumberFormat="1" applyFont="1" applyBorder="1" applyAlignment="1">
      <alignment horizontal="center" vertical="center" wrapText="1"/>
    </xf>
    <xf numFmtId="1" fontId="2" fillId="0" borderId="25" xfId="0" applyNumberFormat="1" applyFont="1" applyFill="1" applyBorder="1" applyAlignment="1">
      <alignment vertical="center" wrapText="1" readingOrder="2"/>
    </xf>
    <xf numFmtId="1" fontId="2" fillId="0" borderId="1" xfId="0" applyNumberFormat="1" applyFont="1" applyBorder="1" applyAlignment="1">
      <alignment horizontal="left" vertical="center" wrapText="1" readingOrder="2"/>
    </xf>
    <xf numFmtId="1" fontId="2" fillId="0" borderId="3" xfId="0" applyNumberFormat="1" applyFont="1" applyFill="1" applyBorder="1" applyAlignment="1">
      <alignment horizontal="left" vertical="center" wrapText="1" readingOrder="2"/>
    </xf>
    <xf numFmtId="0" fontId="2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left" vertical="center" wrapText="1" readingOrder="2"/>
    </xf>
    <xf numFmtId="164" fontId="2" fillId="0" borderId="3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6" fillId="0" borderId="0" xfId="0" applyFont="1" applyBorder="1" applyAlignment="1">
      <alignment horizontal="center" vertical="center" readingOrder="2"/>
    </xf>
    <xf numFmtId="0" fontId="6" fillId="0" borderId="0" xfId="0" applyFont="1" applyBorder="1" applyAlignment="1">
      <alignment vertical="center" readingOrder="2"/>
    </xf>
    <xf numFmtId="0" fontId="1" fillId="0" borderId="0" xfId="0" applyFont="1" applyAlignment="1">
      <alignment horizontal="center" vertical="center" readingOrder="2"/>
    </xf>
    <xf numFmtId="0" fontId="1" fillId="0" borderId="0" xfId="0" applyFont="1" applyBorder="1" applyAlignment="1">
      <alignment horizontal="center" vertical="center" readingOrder="2"/>
    </xf>
    <xf numFmtId="0" fontId="3" fillId="0" borderId="0" xfId="0" applyFont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00"/>
      <color rgb="FFCC3300"/>
      <color rgb="FF009900"/>
      <color rgb="FFCCCC00"/>
      <color rgb="FFCC00F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8"/>
  <sheetViews>
    <sheetView rightToLeft="1" workbookViewId="0">
      <selection activeCell="B4" sqref="B4:I4"/>
    </sheetView>
  </sheetViews>
  <sheetFormatPr defaultRowHeight="15"/>
  <cols>
    <col min="2" max="2" width="9.5703125" style="59" customWidth="1"/>
    <col min="3" max="3" width="9.85546875" style="59" customWidth="1"/>
    <col min="4" max="4" width="11.85546875" style="59" customWidth="1"/>
    <col min="5" max="5" width="9.28515625" style="59" customWidth="1"/>
    <col min="6" max="6" width="11.5703125" style="59" customWidth="1"/>
    <col min="7" max="7" width="10.42578125" style="59" customWidth="1"/>
    <col min="8" max="8" width="9.28515625" style="59" customWidth="1"/>
    <col min="9" max="9" width="47.7109375" style="59" customWidth="1"/>
  </cols>
  <sheetData>
    <row r="3" spans="2:9" ht="15.75">
      <c r="B3" s="38"/>
      <c r="C3" s="38"/>
      <c r="D3" s="38"/>
      <c r="E3" s="38"/>
      <c r="F3" s="38"/>
    </row>
    <row r="4" spans="2:9" ht="15.75" customHeight="1">
      <c r="B4" s="166" t="s">
        <v>15</v>
      </c>
      <c r="C4" s="166"/>
      <c r="D4" s="166"/>
      <c r="E4" s="166"/>
      <c r="F4" s="166"/>
      <c r="G4" s="166"/>
      <c r="H4" s="166"/>
      <c r="I4" s="166"/>
    </row>
    <row r="5" spans="2:9" ht="15.75" thickBot="1">
      <c r="B5" s="26" t="s">
        <v>14</v>
      </c>
      <c r="C5" s="26"/>
      <c r="D5" s="2"/>
      <c r="E5" s="2"/>
      <c r="F5" s="2"/>
      <c r="G5" s="2"/>
      <c r="H5" s="25"/>
      <c r="I5" s="62"/>
    </row>
    <row r="6" spans="2:9" ht="15.75" thickTop="1">
      <c r="B6" s="27" t="s">
        <v>1</v>
      </c>
      <c r="C6" s="30" t="s">
        <v>3</v>
      </c>
      <c r="D6" s="31"/>
      <c r="E6" s="31"/>
      <c r="F6" s="27"/>
      <c r="G6" s="30" t="s">
        <v>2</v>
      </c>
      <c r="H6" s="30" t="s">
        <v>13</v>
      </c>
      <c r="I6" s="31"/>
    </row>
    <row r="7" spans="2:9">
      <c r="B7" s="28"/>
      <c r="C7" s="35"/>
      <c r="D7" s="36"/>
      <c r="E7" s="36"/>
      <c r="F7" s="37"/>
      <c r="G7" s="32"/>
      <c r="H7" s="32"/>
      <c r="I7" s="33"/>
    </row>
    <row r="8" spans="2:9" ht="24.75" thickBot="1">
      <c r="B8" s="29"/>
      <c r="C8" s="7" t="s">
        <v>12</v>
      </c>
      <c r="D8" s="8" t="s">
        <v>10</v>
      </c>
      <c r="E8" s="8" t="s">
        <v>9</v>
      </c>
      <c r="F8" s="9" t="s">
        <v>8</v>
      </c>
      <c r="G8" s="34"/>
      <c r="H8" s="9" t="s">
        <v>11</v>
      </c>
      <c r="I8" s="8" t="s">
        <v>10</v>
      </c>
    </row>
    <row r="9" spans="2:9" ht="15.75" thickTop="1">
      <c r="B9" s="4" t="s">
        <v>4</v>
      </c>
      <c r="C9" s="16">
        <v>697</v>
      </c>
      <c r="D9" s="16">
        <v>697</v>
      </c>
      <c r="E9" s="13" t="s">
        <v>7</v>
      </c>
      <c r="F9" s="14" t="s">
        <v>7</v>
      </c>
      <c r="G9" s="17">
        <v>84</v>
      </c>
      <c r="H9" s="23">
        <v>120.5</v>
      </c>
      <c r="I9" s="24">
        <v>120.5</v>
      </c>
    </row>
    <row r="10" spans="2:9">
      <c r="B10" s="11" t="s">
        <v>5</v>
      </c>
      <c r="C10" s="18">
        <v>303969</v>
      </c>
      <c r="D10" s="18">
        <v>266951</v>
      </c>
      <c r="E10" s="18">
        <v>10262</v>
      </c>
      <c r="F10" s="18">
        <v>26756</v>
      </c>
      <c r="G10" s="18">
        <v>259546</v>
      </c>
      <c r="H10" s="22">
        <v>853.9</v>
      </c>
      <c r="I10" s="22">
        <v>972.3</v>
      </c>
    </row>
    <row r="11" spans="2:9">
      <c r="B11" s="11" t="s">
        <v>6</v>
      </c>
      <c r="C11" s="18">
        <v>31786</v>
      </c>
      <c r="D11" s="18">
        <v>31112</v>
      </c>
      <c r="E11" s="19">
        <v>674</v>
      </c>
      <c r="F11" s="15" t="s">
        <v>7</v>
      </c>
      <c r="G11" s="19">
        <v>190702</v>
      </c>
      <c r="H11" s="20">
        <v>5999.6</v>
      </c>
      <c r="I11" s="21">
        <v>6129.5</v>
      </c>
    </row>
    <row r="12" spans="2:9">
      <c r="B12" s="39" t="s">
        <v>0</v>
      </c>
      <c r="C12" s="39"/>
      <c r="D12" s="39"/>
      <c r="E12" s="40"/>
      <c r="F12" s="40"/>
      <c r="G12" s="40"/>
      <c r="H12" s="40"/>
      <c r="I12" s="40"/>
    </row>
    <row r="13" spans="2:9">
      <c r="B13" s="3"/>
      <c r="C13" s="3"/>
      <c r="D13" s="3"/>
      <c r="E13" s="3"/>
      <c r="F13" s="3"/>
      <c r="G13" s="3"/>
      <c r="H13" s="3"/>
      <c r="I13" s="3"/>
    </row>
    <row r="14" spans="2:9">
      <c r="B14" s="1"/>
      <c r="C14" s="1"/>
      <c r="D14" s="1"/>
      <c r="E14" s="1"/>
      <c r="F14" s="1"/>
      <c r="G14" s="1"/>
      <c r="H14" s="1"/>
      <c r="I14" s="1"/>
    </row>
    <row r="15" spans="2:9">
      <c r="B15" s="1"/>
      <c r="C15" s="1"/>
      <c r="D15" s="1"/>
      <c r="E15" s="1"/>
      <c r="F15" s="1"/>
      <c r="G15" s="1"/>
      <c r="H15" s="1"/>
      <c r="I15" s="1"/>
    </row>
    <row r="16" spans="2:9">
      <c r="B16" s="1"/>
      <c r="C16" s="1"/>
      <c r="D16" s="1"/>
      <c r="E16" s="1"/>
      <c r="F16" s="1"/>
      <c r="G16" s="1"/>
      <c r="H16" s="1"/>
      <c r="I16" s="1"/>
    </row>
    <row r="17" spans="2:9">
      <c r="B17" s="1"/>
      <c r="C17" s="1"/>
      <c r="D17" s="1"/>
      <c r="E17" s="1"/>
      <c r="F17" s="1"/>
      <c r="G17" s="66"/>
      <c r="H17" s="66"/>
      <c r="I17" s="66"/>
    </row>
    <row r="18" spans="2:9">
      <c r="B18" s="1"/>
      <c r="C18" s="1"/>
      <c r="D18" s="1"/>
      <c r="E18" s="1"/>
      <c r="F18" s="1"/>
      <c r="G18" s="1"/>
      <c r="H18" s="1"/>
      <c r="I18" s="1"/>
    </row>
  </sheetData>
  <mergeCells count="10">
    <mergeCell ref="B12:D12"/>
    <mergeCell ref="E12:I12"/>
    <mergeCell ref="G17:I17"/>
    <mergeCell ref="B3:F3"/>
    <mergeCell ref="B4:I4"/>
    <mergeCell ref="B5:C5"/>
    <mergeCell ref="B6:B8"/>
    <mergeCell ref="C6:F7"/>
    <mergeCell ref="G6:G8"/>
    <mergeCell ref="H6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rightToLeft="1" workbookViewId="0">
      <selection activeCell="B2" sqref="B2:I2"/>
    </sheetView>
  </sheetViews>
  <sheetFormatPr defaultRowHeight="15"/>
  <cols>
    <col min="2" max="2" width="7.42578125" style="12" customWidth="1"/>
    <col min="3" max="3" width="8.5703125" style="12" customWidth="1"/>
    <col min="4" max="4" width="8.7109375" style="12" customWidth="1"/>
    <col min="5" max="6" width="8.5703125" style="12" customWidth="1"/>
    <col min="7" max="7" width="11.28515625" style="12" customWidth="1"/>
    <col min="8" max="8" width="11" style="12" customWidth="1"/>
    <col min="9" max="9" width="30.85546875" style="12" customWidth="1"/>
  </cols>
  <sheetData>
    <row r="2" spans="2:9">
      <c r="B2" s="165" t="s">
        <v>16</v>
      </c>
      <c r="C2" s="165"/>
      <c r="D2" s="165"/>
      <c r="E2" s="165"/>
      <c r="F2" s="165"/>
      <c r="G2" s="165"/>
      <c r="H2" s="165"/>
      <c r="I2" s="165"/>
    </row>
    <row r="3" spans="2:9" ht="16.5" thickBot="1">
      <c r="B3" s="42"/>
      <c r="C3" s="42"/>
      <c r="D3" s="43"/>
      <c r="E3" s="43"/>
      <c r="F3" s="43"/>
      <c r="G3" s="43"/>
      <c r="H3" s="43"/>
      <c r="I3" s="43"/>
    </row>
    <row r="4" spans="2:9" ht="15.75" thickTop="1">
      <c r="B4" s="44" t="s">
        <v>17</v>
      </c>
      <c r="C4" s="45" t="s">
        <v>18</v>
      </c>
      <c r="D4" s="45"/>
      <c r="E4" s="45"/>
      <c r="F4" s="45"/>
      <c r="G4" s="45" t="s">
        <v>2</v>
      </c>
      <c r="H4" s="45" t="s">
        <v>19</v>
      </c>
      <c r="I4" s="30"/>
    </row>
    <row r="5" spans="2:9" ht="36.75" thickBot="1">
      <c r="B5" s="46"/>
      <c r="C5" s="7" t="s">
        <v>12</v>
      </c>
      <c r="D5" s="9" t="s">
        <v>10</v>
      </c>
      <c r="E5" s="9" t="s">
        <v>9</v>
      </c>
      <c r="F5" s="9" t="s">
        <v>8</v>
      </c>
      <c r="G5" s="34"/>
      <c r="H5" s="9" t="s">
        <v>20</v>
      </c>
      <c r="I5" s="9" t="s">
        <v>21</v>
      </c>
    </row>
    <row r="6" spans="2:9" ht="15.75" thickTop="1">
      <c r="B6" s="47" t="s">
        <v>22</v>
      </c>
      <c r="C6" s="48">
        <v>12</v>
      </c>
      <c r="D6" s="48">
        <v>12</v>
      </c>
      <c r="E6" s="49" t="s">
        <v>7</v>
      </c>
      <c r="F6" s="49" t="s">
        <v>7</v>
      </c>
      <c r="G6" s="50">
        <v>44</v>
      </c>
      <c r="H6" s="51">
        <v>3666.7</v>
      </c>
      <c r="I6" s="51">
        <v>3666.7</v>
      </c>
    </row>
    <row r="7" spans="2:9">
      <c r="B7" s="52" t="s">
        <v>23</v>
      </c>
      <c r="C7" s="53">
        <v>16935</v>
      </c>
      <c r="D7" s="53">
        <v>16934</v>
      </c>
      <c r="E7" s="54">
        <v>1</v>
      </c>
      <c r="F7" s="49" t="s">
        <v>7</v>
      </c>
      <c r="G7" s="53">
        <v>92744</v>
      </c>
      <c r="H7" s="55">
        <f>G7/C7*1000</f>
        <v>5476.4688514909949</v>
      </c>
      <c r="I7" s="55">
        <f>G7/D7*1000</f>
        <v>5476.7922522735325</v>
      </c>
    </row>
    <row r="8" spans="2:9">
      <c r="B8" s="56" t="s">
        <v>24</v>
      </c>
      <c r="C8" s="57">
        <v>644</v>
      </c>
      <c r="D8" s="57">
        <v>644</v>
      </c>
      <c r="E8" s="49" t="s">
        <v>7</v>
      </c>
      <c r="F8" s="49" t="s">
        <v>7</v>
      </c>
      <c r="G8" s="57">
        <v>3362</v>
      </c>
      <c r="H8" s="55">
        <v>5220.4968944099382</v>
      </c>
      <c r="I8" s="55">
        <v>5220.5</v>
      </c>
    </row>
    <row r="9" spans="2:9">
      <c r="B9" s="56" t="s">
        <v>25</v>
      </c>
      <c r="C9" s="57">
        <v>11</v>
      </c>
      <c r="D9" s="57">
        <v>11</v>
      </c>
      <c r="E9" s="49" t="s">
        <v>7</v>
      </c>
      <c r="F9" s="49" t="s">
        <v>7</v>
      </c>
      <c r="G9" s="57">
        <v>67</v>
      </c>
      <c r="H9" s="55">
        <f>G9/C9*1000</f>
        <v>6090.909090909091</v>
      </c>
      <c r="I9" s="55">
        <v>6090.9</v>
      </c>
    </row>
    <row r="10" spans="2:9">
      <c r="B10" s="56" t="s">
        <v>26</v>
      </c>
      <c r="C10" s="57">
        <v>1456</v>
      </c>
      <c r="D10" s="57">
        <v>816</v>
      </c>
      <c r="E10" s="54">
        <v>640</v>
      </c>
      <c r="F10" s="49" t="s">
        <v>7</v>
      </c>
      <c r="G10" s="57">
        <v>7610</v>
      </c>
      <c r="H10" s="55">
        <v>5226.6000000000004</v>
      </c>
      <c r="I10" s="55">
        <v>9326</v>
      </c>
    </row>
    <row r="11" spans="2:9">
      <c r="B11" s="56" t="s">
        <v>27</v>
      </c>
      <c r="C11" s="57">
        <v>4</v>
      </c>
      <c r="D11" s="57">
        <v>4</v>
      </c>
      <c r="E11" s="49" t="s">
        <v>7</v>
      </c>
      <c r="F11" s="49" t="s">
        <v>7</v>
      </c>
      <c r="G11" s="57">
        <v>28</v>
      </c>
      <c r="H11" s="51">
        <f>G11/C11*1000</f>
        <v>7000</v>
      </c>
      <c r="I11" s="51">
        <v>7000</v>
      </c>
    </row>
    <row r="12" spans="2:9">
      <c r="B12" s="52" t="s">
        <v>28</v>
      </c>
      <c r="C12" s="53">
        <f>SUM(C6:C11)</f>
        <v>19062</v>
      </c>
      <c r="D12" s="53">
        <f>SUM(D6:D11)</f>
        <v>18421</v>
      </c>
      <c r="E12" s="53">
        <f>SUM(E7:E11)</f>
        <v>641</v>
      </c>
      <c r="F12" s="58" t="s">
        <v>7</v>
      </c>
      <c r="G12" s="53">
        <f>SUM(G6:G11)</f>
        <v>103855</v>
      </c>
      <c r="H12" s="51">
        <f>G12/C12*1000</f>
        <v>5448.2740530899173</v>
      </c>
      <c r="I12" s="51">
        <f>G12/D12*1000</f>
        <v>5637.8589653113295</v>
      </c>
    </row>
  </sheetData>
  <mergeCells count="6">
    <mergeCell ref="B2:I2"/>
    <mergeCell ref="B3:C3"/>
    <mergeCell ref="B4:B5"/>
    <mergeCell ref="C4:F4"/>
    <mergeCell ref="G4:G5"/>
    <mergeCell ref="H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rightToLeft="1" workbookViewId="0">
      <selection activeCell="B2" sqref="B2:I2"/>
    </sheetView>
  </sheetViews>
  <sheetFormatPr defaultRowHeight="15"/>
  <cols>
    <col min="2" max="2" width="7.42578125" style="12" customWidth="1"/>
    <col min="3" max="3" width="8.5703125" style="12" customWidth="1"/>
    <col min="4" max="4" width="8.7109375" style="12" customWidth="1"/>
    <col min="5" max="6" width="8.5703125" style="12" customWidth="1"/>
    <col min="7" max="7" width="11.28515625" style="12" customWidth="1"/>
    <col min="8" max="8" width="11" style="12" customWidth="1"/>
    <col min="9" max="9" width="27.42578125" style="12" customWidth="1"/>
  </cols>
  <sheetData>
    <row r="2" spans="2:9">
      <c r="B2" s="41" t="s">
        <v>29</v>
      </c>
      <c r="C2" s="41"/>
      <c r="D2" s="41"/>
      <c r="E2" s="41"/>
      <c r="F2" s="41"/>
      <c r="G2" s="41"/>
      <c r="H2" s="41"/>
      <c r="I2" s="41"/>
    </row>
    <row r="3" spans="2:9" ht="15.75" thickBot="1">
      <c r="B3" s="68"/>
      <c r="C3" s="68"/>
      <c r="D3" s="43"/>
      <c r="E3" s="43"/>
      <c r="F3" s="43"/>
      <c r="G3" s="43"/>
      <c r="H3" s="43"/>
      <c r="I3" s="43"/>
    </row>
    <row r="4" spans="2:9" ht="15.75" thickTop="1">
      <c r="B4" s="44" t="s">
        <v>17</v>
      </c>
      <c r="C4" s="69" t="s">
        <v>18</v>
      </c>
      <c r="D4" s="45"/>
      <c r="E4" s="45"/>
      <c r="F4" s="45"/>
      <c r="G4" s="45" t="s">
        <v>2</v>
      </c>
      <c r="H4" s="45" t="s">
        <v>19</v>
      </c>
      <c r="I4" s="30"/>
    </row>
    <row r="5" spans="2:9" ht="36.75" thickBot="1">
      <c r="B5" s="46"/>
      <c r="C5" s="9" t="s">
        <v>20</v>
      </c>
      <c r="D5" s="9" t="s">
        <v>21</v>
      </c>
      <c r="E5" s="9" t="s">
        <v>9</v>
      </c>
      <c r="F5" s="9" t="s">
        <v>30</v>
      </c>
      <c r="G5" s="34"/>
      <c r="H5" s="9" t="s">
        <v>12</v>
      </c>
      <c r="I5" s="9" t="s">
        <v>21</v>
      </c>
    </row>
    <row r="6" spans="2:9" ht="15.75" thickTop="1">
      <c r="B6" s="47" t="s">
        <v>23</v>
      </c>
      <c r="C6" s="50">
        <v>9436</v>
      </c>
      <c r="D6" s="50">
        <v>9416</v>
      </c>
      <c r="E6" s="50">
        <v>20</v>
      </c>
      <c r="F6" s="61" t="s">
        <v>7</v>
      </c>
      <c r="G6" s="50">
        <v>67072</v>
      </c>
      <c r="H6" s="51">
        <v>7108.1</v>
      </c>
      <c r="I6" s="51">
        <v>7123.2</v>
      </c>
    </row>
    <row r="7" spans="2:9">
      <c r="B7" s="52" t="s">
        <v>24</v>
      </c>
      <c r="C7" s="50">
        <v>705</v>
      </c>
      <c r="D7" s="50">
        <v>705</v>
      </c>
      <c r="E7" s="61" t="s">
        <v>7</v>
      </c>
      <c r="F7" s="61" t="s">
        <v>7</v>
      </c>
      <c r="G7" s="61">
        <v>4908</v>
      </c>
      <c r="H7" s="55">
        <v>6961.7</v>
      </c>
      <c r="I7" s="55">
        <v>6961.7</v>
      </c>
    </row>
    <row r="8" spans="2:9">
      <c r="B8" s="52" t="s">
        <v>25</v>
      </c>
      <c r="C8" s="50">
        <v>17</v>
      </c>
      <c r="D8" s="50">
        <v>17</v>
      </c>
      <c r="E8" s="61" t="s">
        <v>7</v>
      </c>
      <c r="F8" s="61" t="s">
        <v>7</v>
      </c>
      <c r="G8" s="50">
        <v>58</v>
      </c>
      <c r="H8" s="55">
        <v>3411.8</v>
      </c>
      <c r="I8" s="55">
        <v>3411.8</v>
      </c>
    </row>
    <row r="9" spans="2:9">
      <c r="B9" s="52" t="s">
        <v>26</v>
      </c>
      <c r="C9" s="50">
        <v>2380</v>
      </c>
      <c r="D9" s="50">
        <v>2380</v>
      </c>
      <c r="E9" s="61" t="s">
        <v>7</v>
      </c>
      <c r="F9" s="61" t="s">
        <v>7</v>
      </c>
      <c r="G9" s="61">
        <v>14134</v>
      </c>
      <c r="H9" s="55">
        <v>5938.7</v>
      </c>
      <c r="I9" s="55">
        <v>5938.7</v>
      </c>
    </row>
    <row r="10" spans="2:9">
      <c r="B10" s="52" t="s">
        <v>31</v>
      </c>
      <c r="C10" s="50">
        <v>25</v>
      </c>
      <c r="D10" s="50">
        <v>25</v>
      </c>
      <c r="E10" s="61" t="s">
        <v>7</v>
      </c>
      <c r="F10" s="61" t="s">
        <v>7</v>
      </c>
      <c r="G10" s="50">
        <v>139</v>
      </c>
      <c r="H10" s="55">
        <v>5560</v>
      </c>
      <c r="I10" s="55">
        <v>5560</v>
      </c>
    </row>
    <row r="11" spans="2:9">
      <c r="B11" s="52" t="s">
        <v>27</v>
      </c>
      <c r="C11" s="50">
        <v>80</v>
      </c>
      <c r="D11" s="50">
        <v>80</v>
      </c>
      <c r="E11" s="61" t="s">
        <v>7</v>
      </c>
      <c r="F11" s="61" t="s">
        <v>7</v>
      </c>
      <c r="G11" s="50">
        <v>337</v>
      </c>
      <c r="H11" s="55">
        <v>4212.5</v>
      </c>
      <c r="I11" s="55">
        <v>4212.5</v>
      </c>
    </row>
    <row r="12" spans="2:9">
      <c r="B12" s="52" t="s">
        <v>32</v>
      </c>
      <c r="C12" s="50">
        <v>81</v>
      </c>
      <c r="D12" s="50">
        <v>68</v>
      </c>
      <c r="E12" s="50">
        <v>13</v>
      </c>
      <c r="F12" s="61" t="s">
        <v>7</v>
      </c>
      <c r="G12" s="50">
        <v>199</v>
      </c>
      <c r="H12" s="55">
        <v>2456.8000000000002</v>
      </c>
      <c r="I12" s="55">
        <v>2926.5</v>
      </c>
    </row>
    <row r="13" spans="2:9">
      <c r="B13" s="52" t="s">
        <v>28</v>
      </c>
      <c r="C13" s="50">
        <f>SUM(C6:C12)</f>
        <v>12724</v>
      </c>
      <c r="D13" s="50">
        <f>SUM(D6:D12)</f>
        <v>12691</v>
      </c>
      <c r="E13" s="50">
        <f>SUM(E6:E12)</f>
        <v>33</v>
      </c>
      <c r="F13" s="61" t="s">
        <v>7</v>
      </c>
      <c r="G13" s="50">
        <f>SUM(G6:G12)</f>
        <v>86847</v>
      </c>
      <c r="H13" s="55">
        <v>6825.4</v>
      </c>
      <c r="I13" s="55">
        <v>6843.2</v>
      </c>
    </row>
    <row r="14" spans="2:9">
      <c r="B14" s="5"/>
      <c r="C14" s="5"/>
      <c r="D14" s="5"/>
      <c r="E14" s="5"/>
      <c r="F14" s="5"/>
      <c r="G14" s="5"/>
      <c r="H14" s="5"/>
      <c r="I14" s="5"/>
    </row>
    <row r="15" spans="2:9">
      <c r="B15" s="5"/>
      <c r="C15" s="5"/>
      <c r="D15" s="5"/>
      <c r="E15" s="5"/>
      <c r="F15" s="5"/>
      <c r="G15" s="5"/>
      <c r="H15" s="5"/>
      <c r="I15" s="5"/>
    </row>
    <row r="17" spans="5:5">
      <c r="E17" s="12" t="s">
        <v>33</v>
      </c>
    </row>
  </sheetData>
  <mergeCells count="6">
    <mergeCell ref="B2:I2"/>
    <mergeCell ref="B3:C3"/>
    <mergeCell ref="B4:B5"/>
    <mergeCell ref="C4:F4"/>
    <mergeCell ref="G4:G5"/>
    <mergeCell ref="H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"/>
  <sheetViews>
    <sheetView rightToLeft="1" workbookViewId="0">
      <selection activeCell="I20" sqref="I20"/>
    </sheetView>
  </sheetViews>
  <sheetFormatPr defaultRowHeight="15"/>
  <cols>
    <col min="2" max="5" width="9.140625" style="12"/>
    <col min="6" max="6" width="9.140625" style="12" customWidth="1"/>
    <col min="7" max="7" width="9.140625" style="12"/>
    <col min="8" max="8" width="9.140625" style="12" customWidth="1"/>
    <col min="9" max="9" width="49.85546875" style="12" customWidth="1"/>
  </cols>
  <sheetData>
    <row r="2" spans="2:9">
      <c r="B2" s="164" t="s">
        <v>34</v>
      </c>
      <c r="C2" s="164"/>
      <c r="D2" s="164"/>
      <c r="E2" s="164"/>
      <c r="F2" s="164"/>
      <c r="G2" s="164"/>
      <c r="H2" s="164"/>
      <c r="I2" s="164"/>
    </row>
    <row r="3" spans="2:9" ht="15.75" thickBot="1">
      <c r="B3" s="72"/>
      <c r="C3" s="72"/>
      <c r="D3" s="2"/>
      <c r="E3" s="2"/>
      <c r="F3" s="2"/>
      <c r="G3" s="2"/>
      <c r="H3" s="2"/>
      <c r="I3" s="2"/>
    </row>
    <row r="4" spans="2:9" ht="15.75" thickTop="1">
      <c r="B4" s="73" t="s">
        <v>35</v>
      </c>
      <c r="C4" s="30" t="s">
        <v>3</v>
      </c>
      <c r="D4" s="31"/>
      <c r="E4" s="31"/>
      <c r="F4" s="27"/>
      <c r="G4" s="45" t="s">
        <v>2</v>
      </c>
      <c r="H4" s="30" t="s">
        <v>19</v>
      </c>
      <c r="I4" s="27"/>
    </row>
    <row r="5" spans="2:9" ht="24.75" thickBot="1">
      <c r="B5" s="74"/>
      <c r="C5" s="9" t="s">
        <v>20</v>
      </c>
      <c r="D5" s="9" t="s">
        <v>10</v>
      </c>
      <c r="E5" s="9" t="s">
        <v>9</v>
      </c>
      <c r="F5" s="9" t="s">
        <v>30</v>
      </c>
      <c r="G5" s="34"/>
      <c r="H5" s="9" t="s">
        <v>12</v>
      </c>
      <c r="I5" s="8" t="s">
        <v>36</v>
      </c>
    </row>
    <row r="6" spans="2:9" ht="15.75" thickTop="1">
      <c r="B6" s="75" t="s">
        <v>22</v>
      </c>
      <c r="C6" s="19">
        <v>12</v>
      </c>
      <c r="D6" s="18">
        <v>12</v>
      </c>
      <c r="E6" s="76" t="s">
        <v>7</v>
      </c>
      <c r="F6" s="76" t="s">
        <v>7</v>
      </c>
      <c r="G6" s="18">
        <v>44</v>
      </c>
      <c r="H6" s="20">
        <v>3666.6666666666665</v>
      </c>
      <c r="I6" s="64">
        <v>3666.6666666666665</v>
      </c>
    </row>
    <row r="7" spans="2:9">
      <c r="B7" s="75" t="s">
        <v>23</v>
      </c>
      <c r="C7" s="18">
        <v>26371</v>
      </c>
      <c r="D7" s="18">
        <v>26350</v>
      </c>
      <c r="E7" s="76">
        <v>21</v>
      </c>
      <c r="F7" s="76" t="s">
        <v>7</v>
      </c>
      <c r="G7" s="18">
        <v>159816</v>
      </c>
      <c r="H7" s="64">
        <v>6060.3</v>
      </c>
      <c r="I7" s="64">
        <v>6065.1233396584439</v>
      </c>
    </row>
    <row r="8" spans="2:9">
      <c r="B8" s="75" t="s">
        <v>24</v>
      </c>
      <c r="C8" s="18">
        <v>1349</v>
      </c>
      <c r="D8" s="18">
        <v>1349</v>
      </c>
      <c r="E8" s="76" t="s">
        <v>7</v>
      </c>
      <c r="F8" s="76" t="s">
        <v>7</v>
      </c>
      <c r="G8" s="18">
        <v>8270</v>
      </c>
      <c r="H8" s="64">
        <v>6130.5</v>
      </c>
      <c r="I8" s="64">
        <v>6130.5</v>
      </c>
    </row>
    <row r="9" spans="2:9">
      <c r="B9" s="75" t="s">
        <v>25</v>
      </c>
      <c r="C9" s="65">
        <v>28</v>
      </c>
      <c r="D9" s="65">
        <v>28</v>
      </c>
      <c r="E9" s="49" t="s">
        <v>7</v>
      </c>
      <c r="F9" s="49" t="s">
        <v>7</v>
      </c>
      <c r="G9" s="65">
        <v>125</v>
      </c>
      <c r="H9" s="64">
        <v>4464.2857142857147</v>
      </c>
      <c r="I9" s="64">
        <v>4464.2857142857147</v>
      </c>
    </row>
    <row r="10" spans="2:9">
      <c r="B10" s="75" t="s">
        <v>26</v>
      </c>
      <c r="C10" s="65">
        <v>3836</v>
      </c>
      <c r="D10" s="65">
        <v>3196</v>
      </c>
      <c r="E10" s="76">
        <v>640</v>
      </c>
      <c r="F10" s="76" t="s">
        <v>7</v>
      </c>
      <c r="G10" s="18">
        <v>21744</v>
      </c>
      <c r="H10" s="64">
        <v>5668.4045881126167</v>
      </c>
      <c r="I10" s="64">
        <v>6803.5043804755942</v>
      </c>
    </row>
    <row r="11" spans="2:9">
      <c r="B11" s="75" t="s">
        <v>31</v>
      </c>
      <c r="C11" s="65">
        <v>25</v>
      </c>
      <c r="D11" s="65">
        <v>25</v>
      </c>
      <c r="E11" s="76" t="s">
        <v>7</v>
      </c>
      <c r="F11" s="49" t="s">
        <v>7</v>
      </c>
      <c r="G11" s="65">
        <v>139</v>
      </c>
      <c r="H11" s="64">
        <v>5560</v>
      </c>
      <c r="I11" s="64">
        <v>5560</v>
      </c>
    </row>
    <row r="12" spans="2:9">
      <c r="B12" s="75" t="s">
        <v>27</v>
      </c>
      <c r="C12" s="65">
        <v>84</v>
      </c>
      <c r="D12" s="65">
        <v>84</v>
      </c>
      <c r="E12" s="76" t="s">
        <v>7</v>
      </c>
      <c r="F12" s="76" t="s">
        <v>7</v>
      </c>
      <c r="G12" s="65">
        <v>365</v>
      </c>
      <c r="H12" s="64">
        <v>4345.2380952380945</v>
      </c>
      <c r="I12" s="64">
        <v>4345.2380952380945</v>
      </c>
    </row>
    <row r="13" spans="2:9">
      <c r="B13" s="75" t="s">
        <v>32</v>
      </c>
      <c r="C13" s="65">
        <v>81</v>
      </c>
      <c r="D13" s="65">
        <v>68</v>
      </c>
      <c r="E13" s="76">
        <v>13</v>
      </c>
      <c r="F13" s="76" t="s">
        <v>7</v>
      </c>
      <c r="G13" s="18">
        <v>199</v>
      </c>
      <c r="H13" s="64">
        <v>2456.8000000000002</v>
      </c>
      <c r="I13" s="64">
        <v>2926.5</v>
      </c>
    </row>
    <row r="14" spans="2:9">
      <c r="B14" s="77" t="s">
        <v>28</v>
      </c>
      <c r="C14" s="18">
        <v>31786</v>
      </c>
      <c r="D14" s="18">
        <v>31112</v>
      </c>
      <c r="E14" s="18">
        <v>674</v>
      </c>
      <c r="F14" s="18" t="s">
        <v>7</v>
      </c>
      <c r="G14" s="18">
        <v>190702</v>
      </c>
      <c r="H14" s="20">
        <v>5999.6</v>
      </c>
      <c r="I14" s="20">
        <v>6129.5</v>
      </c>
    </row>
    <row r="15" spans="2:9">
      <c r="B15" s="78" t="s">
        <v>37</v>
      </c>
      <c r="C15" s="78"/>
      <c r="D15" s="78"/>
      <c r="E15" s="78"/>
      <c r="F15" s="78"/>
      <c r="G15" s="78"/>
      <c r="H15" s="78"/>
    </row>
  </sheetData>
  <mergeCells count="7">
    <mergeCell ref="B15:H15"/>
    <mergeCell ref="B2:I2"/>
    <mergeCell ref="B3:C3"/>
    <mergeCell ref="B4:B5"/>
    <mergeCell ref="C4:F4"/>
    <mergeCell ref="G4:G5"/>
    <mergeCell ref="H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8"/>
  <sheetViews>
    <sheetView rightToLeft="1" workbookViewId="0">
      <selection activeCell="K4" sqref="K4"/>
    </sheetView>
  </sheetViews>
  <sheetFormatPr defaultRowHeight="15"/>
  <cols>
    <col min="2" max="2" width="8" style="12" customWidth="1"/>
    <col min="3" max="3" width="7.7109375" style="12" customWidth="1"/>
    <col min="4" max="4" width="9.140625" style="12"/>
    <col min="5" max="6" width="8.5703125" style="12" customWidth="1"/>
    <col min="7" max="7" width="9.85546875" style="12" customWidth="1"/>
    <col min="8" max="8" width="7.7109375" style="12" customWidth="1"/>
    <col min="9" max="9" width="44" style="12" customWidth="1"/>
  </cols>
  <sheetData>
    <row r="2" spans="2:9">
      <c r="B2" s="164" t="s">
        <v>38</v>
      </c>
      <c r="C2" s="164"/>
      <c r="D2" s="164"/>
      <c r="E2" s="164"/>
      <c r="F2" s="164"/>
      <c r="G2" s="164"/>
      <c r="H2" s="164"/>
      <c r="I2" s="164"/>
    </row>
    <row r="3" spans="2:9" ht="15.75" thickBot="1">
      <c r="B3" s="79" t="s">
        <v>39</v>
      </c>
      <c r="C3" s="79"/>
      <c r="D3" s="80"/>
      <c r="E3" s="80"/>
      <c r="F3" s="80"/>
      <c r="G3" s="70"/>
      <c r="H3" s="80"/>
      <c r="I3" s="80"/>
    </row>
    <row r="4" spans="2:9" ht="15.75" thickTop="1">
      <c r="B4" s="37" t="s">
        <v>17</v>
      </c>
      <c r="C4" s="45" t="s">
        <v>18</v>
      </c>
      <c r="D4" s="45"/>
      <c r="E4" s="45"/>
      <c r="F4" s="30"/>
      <c r="G4" s="45" t="s">
        <v>2</v>
      </c>
      <c r="H4" s="27" t="s">
        <v>19</v>
      </c>
      <c r="I4" s="30"/>
    </row>
    <row r="5" spans="2:9" ht="36.75" thickBot="1">
      <c r="B5" s="46"/>
      <c r="C5" s="7" t="s">
        <v>20</v>
      </c>
      <c r="D5" s="9" t="s">
        <v>21</v>
      </c>
      <c r="E5" s="9" t="s">
        <v>40</v>
      </c>
      <c r="F5" s="8" t="s">
        <v>41</v>
      </c>
      <c r="G5" s="34"/>
      <c r="H5" s="67" t="s">
        <v>20</v>
      </c>
      <c r="I5" s="8" t="s">
        <v>36</v>
      </c>
    </row>
    <row r="6" spans="2:9" ht="15.75" thickTop="1">
      <c r="B6" s="47" t="s">
        <v>42</v>
      </c>
      <c r="C6" s="48">
        <v>40649</v>
      </c>
      <c r="D6" s="48">
        <v>40649</v>
      </c>
      <c r="E6" s="61" t="s">
        <v>7</v>
      </c>
      <c r="F6" s="61" t="s">
        <v>7</v>
      </c>
      <c r="G6" s="50">
        <v>68362</v>
      </c>
      <c r="H6" s="81">
        <f>G6/C6*1000</f>
        <v>1681.7633890132599</v>
      </c>
      <c r="I6" s="81">
        <v>1681.8</v>
      </c>
    </row>
    <row r="7" spans="2:9">
      <c r="B7" s="52" t="s">
        <v>22</v>
      </c>
      <c r="C7" s="57">
        <v>13378</v>
      </c>
      <c r="D7" s="53">
        <v>13336</v>
      </c>
      <c r="E7" s="61" t="s">
        <v>7</v>
      </c>
      <c r="F7" s="50">
        <v>42</v>
      </c>
      <c r="G7" s="53">
        <v>8469</v>
      </c>
      <c r="H7" s="81">
        <v>633.1</v>
      </c>
      <c r="I7" s="81">
        <v>635</v>
      </c>
    </row>
    <row r="8" spans="2:9">
      <c r="B8" s="52" t="s">
        <v>23</v>
      </c>
      <c r="C8" s="53">
        <v>56916</v>
      </c>
      <c r="D8" s="53">
        <v>56868</v>
      </c>
      <c r="E8" s="50">
        <v>47</v>
      </c>
      <c r="F8" s="50">
        <v>1</v>
      </c>
      <c r="G8" s="53">
        <v>31986</v>
      </c>
      <c r="H8" s="81">
        <v>562</v>
      </c>
      <c r="I8" s="81">
        <v>562.5</v>
      </c>
    </row>
    <row r="9" spans="2:9">
      <c r="B9" s="52" t="s">
        <v>24</v>
      </c>
      <c r="C9" s="53">
        <v>79287</v>
      </c>
      <c r="D9" s="53">
        <v>78383</v>
      </c>
      <c r="E9" s="50">
        <v>904</v>
      </c>
      <c r="F9" s="61" t="s">
        <v>7</v>
      </c>
      <c r="G9" s="53">
        <v>80690</v>
      </c>
      <c r="H9" s="81">
        <v>1017.7</v>
      </c>
      <c r="I9" s="81">
        <v>1029.4000000000001</v>
      </c>
    </row>
    <row r="10" spans="2:9">
      <c r="B10" s="52" t="s">
        <v>43</v>
      </c>
      <c r="C10" s="53">
        <v>12073</v>
      </c>
      <c r="D10" s="53">
        <v>8581</v>
      </c>
      <c r="E10" s="50">
        <v>1404</v>
      </c>
      <c r="F10" s="50">
        <v>2088</v>
      </c>
      <c r="G10" s="53">
        <v>8916</v>
      </c>
      <c r="H10" s="81">
        <v>738.5</v>
      </c>
      <c r="I10" s="81">
        <v>1039</v>
      </c>
    </row>
    <row r="11" spans="2:9">
      <c r="B11" s="52" t="s">
        <v>26</v>
      </c>
      <c r="C11" s="53">
        <v>50956</v>
      </c>
      <c r="D11" s="53">
        <v>43352</v>
      </c>
      <c r="E11" s="50">
        <v>7598</v>
      </c>
      <c r="F11" s="50">
        <v>6</v>
      </c>
      <c r="G11" s="53">
        <v>37955</v>
      </c>
      <c r="H11" s="81">
        <v>744.9</v>
      </c>
      <c r="I11" s="81">
        <v>875.5</v>
      </c>
    </row>
    <row r="12" spans="2:9">
      <c r="B12" s="52" t="s">
        <v>31</v>
      </c>
      <c r="C12" s="53">
        <v>2684</v>
      </c>
      <c r="D12" s="53">
        <v>1943</v>
      </c>
      <c r="E12" s="50">
        <v>116</v>
      </c>
      <c r="F12" s="50">
        <v>625</v>
      </c>
      <c r="G12" s="53">
        <v>1648</v>
      </c>
      <c r="H12" s="81">
        <v>614</v>
      </c>
      <c r="I12" s="81">
        <v>848.2</v>
      </c>
    </row>
    <row r="13" spans="2:9">
      <c r="B13" s="52" t="s">
        <v>27</v>
      </c>
      <c r="C13" s="53">
        <v>7666</v>
      </c>
      <c r="D13" s="53">
        <v>6793</v>
      </c>
      <c r="E13" s="61" t="s">
        <v>7</v>
      </c>
      <c r="F13" s="50">
        <v>873</v>
      </c>
      <c r="G13" s="53">
        <v>4294</v>
      </c>
      <c r="H13" s="81">
        <v>560.1</v>
      </c>
      <c r="I13" s="81">
        <v>632.1</v>
      </c>
    </row>
    <row r="14" spans="2:9">
      <c r="B14" s="52" t="s">
        <v>32</v>
      </c>
      <c r="C14" s="53">
        <v>182</v>
      </c>
      <c r="D14" s="58" t="s">
        <v>7</v>
      </c>
      <c r="E14" s="50">
        <v>182</v>
      </c>
      <c r="F14" s="61" t="s">
        <v>7</v>
      </c>
      <c r="G14" s="58" t="s">
        <v>7</v>
      </c>
      <c r="H14" s="81" t="s">
        <v>7</v>
      </c>
      <c r="I14" s="81" t="s">
        <v>7</v>
      </c>
    </row>
    <row r="15" spans="2:9">
      <c r="B15" s="52" t="s">
        <v>44</v>
      </c>
      <c r="C15" s="53">
        <v>479</v>
      </c>
      <c r="D15" s="53">
        <v>479</v>
      </c>
      <c r="E15" s="61" t="s">
        <v>7</v>
      </c>
      <c r="F15" s="61" t="s">
        <v>7</v>
      </c>
      <c r="G15" s="53">
        <v>691</v>
      </c>
      <c r="H15" s="81">
        <v>1442.6</v>
      </c>
      <c r="I15" s="81">
        <v>1442.6</v>
      </c>
    </row>
    <row r="16" spans="2:9">
      <c r="B16" s="52" t="s">
        <v>45</v>
      </c>
      <c r="C16" s="53">
        <v>36989</v>
      </c>
      <c r="D16" s="53">
        <v>16267</v>
      </c>
      <c r="E16" s="61" t="s">
        <v>7</v>
      </c>
      <c r="F16" s="50">
        <v>20722</v>
      </c>
      <c r="G16" s="53">
        <v>16312</v>
      </c>
      <c r="H16" s="81">
        <v>441</v>
      </c>
      <c r="I16" s="81">
        <v>1002.8</v>
      </c>
    </row>
    <row r="17" spans="2:9">
      <c r="B17" s="52" t="s">
        <v>46</v>
      </c>
      <c r="C17" s="53">
        <v>2410</v>
      </c>
      <c r="D17" s="58" t="s">
        <v>7</v>
      </c>
      <c r="E17" s="50">
        <v>11</v>
      </c>
      <c r="F17" s="50">
        <v>2399</v>
      </c>
      <c r="G17" s="58" t="s">
        <v>7</v>
      </c>
      <c r="H17" s="58" t="s">
        <v>7</v>
      </c>
      <c r="I17" s="58" t="s">
        <v>7</v>
      </c>
    </row>
    <row r="18" spans="2:9">
      <c r="B18" s="52" t="s">
        <v>28</v>
      </c>
      <c r="C18" s="53">
        <f>SUM(C6:C17)</f>
        <v>303669</v>
      </c>
      <c r="D18" s="53">
        <f>SUM(D6:D17)</f>
        <v>266651</v>
      </c>
      <c r="E18" s="53">
        <f>SUM(E8:E17)</f>
        <v>10262</v>
      </c>
      <c r="F18" s="53">
        <f>SUM(F7:F17)</f>
        <v>26756</v>
      </c>
      <c r="G18" s="53">
        <f>SUM(G6:G17)</f>
        <v>259323</v>
      </c>
      <c r="H18" s="55">
        <f>G18/C18*1000</f>
        <v>853.96599587050366</v>
      </c>
      <c r="I18" s="55">
        <f>G18/D18*1000</f>
        <v>972.51838545514545</v>
      </c>
    </row>
  </sheetData>
  <mergeCells count="5">
    <mergeCell ref="B2:I2"/>
    <mergeCell ref="B4:B5"/>
    <mergeCell ref="C4:F4"/>
    <mergeCell ref="G4:G5"/>
    <mergeCell ref="H4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rightToLeft="1" workbookViewId="0">
      <selection activeCell="B2" sqref="B2:I2"/>
    </sheetView>
  </sheetViews>
  <sheetFormatPr defaultRowHeight="15"/>
  <cols>
    <col min="2" max="2" width="8" style="12" customWidth="1"/>
    <col min="3" max="3" width="7.7109375" style="12" customWidth="1"/>
    <col min="4" max="4" width="9.140625" style="12"/>
    <col min="5" max="6" width="8.5703125" style="12" customWidth="1"/>
    <col min="7" max="7" width="9.85546875" style="12" customWidth="1"/>
    <col min="8" max="8" width="7.7109375" style="12" customWidth="1"/>
    <col min="9" max="9" width="47.42578125" style="12" customWidth="1"/>
  </cols>
  <sheetData>
    <row r="2" spans="2:9">
      <c r="B2" s="164" t="s">
        <v>47</v>
      </c>
      <c r="C2" s="164"/>
      <c r="D2" s="164"/>
      <c r="E2" s="164"/>
      <c r="F2" s="164"/>
      <c r="G2" s="164"/>
      <c r="H2" s="164"/>
      <c r="I2" s="164"/>
    </row>
    <row r="3" spans="2:9" ht="15.75" thickBot="1">
      <c r="B3" s="79"/>
      <c r="C3" s="79"/>
      <c r="D3" s="80"/>
      <c r="E3" s="80"/>
      <c r="F3" s="80"/>
      <c r="G3" s="80"/>
      <c r="H3" s="80"/>
      <c r="I3" s="80"/>
    </row>
    <row r="4" spans="2:9" ht="15.75" thickTop="1">
      <c r="B4" s="44" t="s">
        <v>35</v>
      </c>
      <c r="C4" s="45" t="s">
        <v>18</v>
      </c>
      <c r="D4" s="45"/>
      <c r="E4" s="45"/>
      <c r="F4" s="45"/>
      <c r="G4" s="45" t="s">
        <v>2</v>
      </c>
      <c r="H4" s="45" t="s">
        <v>19</v>
      </c>
      <c r="I4" s="30"/>
    </row>
    <row r="5" spans="2:9" ht="36.75" thickBot="1">
      <c r="B5" s="46"/>
      <c r="C5" s="9" t="s">
        <v>20</v>
      </c>
      <c r="D5" s="9" t="s">
        <v>21</v>
      </c>
      <c r="E5" s="9" t="s">
        <v>40</v>
      </c>
      <c r="F5" s="9" t="s">
        <v>41</v>
      </c>
      <c r="G5" s="34"/>
      <c r="H5" s="9" t="s">
        <v>20</v>
      </c>
      <c r="I5" s="8" t="s">
        <v>21</v>
      </c>
    </row>
    <row r="6" spans="2:9" ht="15.75" thickTop="1">
      <c r="B6" s="56" t="s">
        <v>22</v>
      </c>
      <c r="C6" s="82">
        <v>9</v>
      </c>
      <c r="D6" s="53">
        <v>9</v>
      </c>
      <c r="E6" s="61" t="s">
        <v>7</v>
      </c>
      <c r="F6" s="61" t="s">
        <v>7</v>
      </c>
      <c r="G6" s="53">
        <v>8</v>
      </c>
      <c r="H6" s="83">
        <v>888.9</v>
      </c>
      <c r="I6" s="83">
        <v>888.9</v>
      </c>
    </row>
    <row r="7" spans="2:9">
      <c r="B7" s="56" t="s">
        <v>26</v>
      </c>
      <c r="C7" s="53">
        <v>40</v>
      </c>
      <c r="D7" s="53">
        <v>40</v>
      </c>
      <c r="E7" s="61" t="s">
        <v>7</v>
      </c>
      <c r="F7" s="61" t="s">
        <v>7</v>
      </c>
      <c r="G7" s="53">
        <v>8</v>
      </c>
      <c r="H7" s="55">
        <v>200</v>
      </c>
      <c r="I7" s="55">
        <v>200</v>
      </c>
    </row>
    <row r="8" spans="2:9">
      <c r="B8" s="56" t="s">
        <v>45</v>
      </c>
      <c r="C8" s="53">
        <v>251</v>
      </c>
      <c r="D8" s="53">
        <v>251</v>
      </c>
      <c r="E8" s="61" t="s">
        <v>7</v>
      </c>
      <c r="F8" s="61" t="s">
        <v>7</v>
      </c>
      <c r="G8" s="53">
        <v>207</v>
      </c>
      <c r="H8" s="55">
        <v>824.7</v>
      </c>
      <c r="I8" s="55">
        <v>824.7</v>
      </c>
    </row>
    <row r="9" spans="2:9">
      <c r="B9" s="52" t="s">
        <v>28</v>
      </c>
      <c r="C9" s="53">
        <f>SUM(C6:C8)</f>
        <v>300</v>
      </c>
      <c r="D9" s="53">
        <f>SUM(D6:D8)</f>
        <v>300</v>
      </c>
      <c r="E9" s="61" t="s">
        <v>7</v>
      </c>
      <c r="F9" s="61" t="s">
        <v>7</v>
      </c>
      <c r="G9" s="53">
        <f>SUM(G6:G8)</f>
        <v>223</v>
      </c>
      <c r="H9" s="55">
        <v>743.3</v>
      </c>
      <c r="I9" s="55">
        <v>743.3</v>
      </c>
    </row>
    <row r="11" spans="2:9">
      <c r="F11" s="84"/>
    </row>
  </sheetData>
  <mergeCells count="5">
    <mergeCell ref="B2:I2"/>
    <mergeCell ref="B4:B5"/>
    <mergeCell ref="C4:F4"/>
    <mergeCell ref="G4:G5"/>
    <mergeCell ref="H4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rightToLeft="1" workbookViewId="0">
      <selection activeCell="B2" sqref="B2:I2"/>
    </sheetView>
  </sheetViews>
  <sheetFormatPr defaultRowHeight="15"/>
  <cols>
    <col min="2" max="2" width="8.7109375" style="85" customWidth="1"/>
    <col min="3" max="3" width="7.42578125" style="85" customWidth="1"/>
    <col min="4" max="4" width="8.7109375" style="85" customWidth="1"/>
    <col min="5" max="5" width="9.5703125" style="85" customWidth="1"/>
    <col min="6" max="6" width="9.85546875" style="85" customWidth="1"/>
    <col min="7" max="7" width="11" style="85" customWidth="1"/>
    <col min="8" max="8" width="9.85546875" style="85" customWidth="1"/>
    <col min="9" max="9" width="30.140625" style="85" customWidth="1"/>
  </cols>
  <sheetData>
    <row r="2" spans="2:9">
      <c r="B2" s="164" t="s">
        <v>48</v>
      </c>
      <c r="C2" s="164"/>
      <c r="D2" s="164"/>
      <c r="E2" s="164"/>
      <c r="F2" s="164"/>
      <c r="G2" s="164"/>
      <c r="H2" s="164"/>
      <c r="I2" s="164"/>
    </row>
    <row r="3" spans="2:9">
      <c r="B3" s="60"/>
      <c r="C3" s="80"/>
      <c r="D3" s="80"/>
      <c r="E3" s="80"/>
      <c r="F3" s="80"/>
      <c r="G3" s="43"/>
      <c r="H3" s="80"/>
      <c r="I3" s="80"/>
    </row>
    <row r="4" spans="2:9">
      <c r="B4" s="86" t="s">
        <v>35</v>
      </c>
      <c r="C4" s="87" t="s">
        <v>18</v>
      </c>
      <c r="D4" s="88"/>
      <c r="E4" s="88"/>
      <c r="F4" s="86"/>
      <c r="G4" s="89" t="s">
        <v>2</v>
      </c>
      <c r="H4" s="90" t="s">
        <v>19</v>
      </c>
      <c r="I4" s="91"/>
    </row>
    <row r="5" spans="2:9">
      <c r="B5" s="92"/>
      <c r="C5" s="93"/>
      <c r="D5" s="94"/>
      <c r="E5" s="94"/>
      <c r="F5" s="95"/>
      <c r="G5" s="96"/>
      <c r="H5" s="97"/>
      <c r="I5" s="98"/>
    </row>
    <row r="6" spans="2:9" ht="26.25" thickBot="1">
      <c r="B6" s="99"/>
      <c r="C6" s="100" t="s">
        <v>11</v>
      </c>
      <c r="D6" s="100" t="s">
        <v>10</v>
      </c>
      <c r="E6" s="100" t="s">
        <v>9</v>
      </c>
      <c r="F6" s="100" t="s">
        <v>8</v>
      </c>
      <c r="G6" s="101"/>
      <c r="H6" s="100" t="s">
        <v>12</v>
      </c>
      <c r="I6" s="100" t="s">
        <v>36</v>
      </c>
    </row>
    <row r="7" spans="2:9" ht="15.75" thickTop="1">
      <c r="B7" s="102" t="s">
        <v>23</v>
      </c>
      <c r="C7" s="103">
        <v>269</v>
      </c>
      <c r="D7" s="103">
        <v>269</v>
      </c>
      <c r="E7" s="104" t="s">
        <v>7</v>
      </c>
      <c r="F7" s="104" t="s">
        <v>7</v>
      </c>
      <c r="G7" s="105">
        <v>37</v>
      </c>
      <c r="H7" s="103">
        <v>137.5</v>
      </c>
      <c r="I7" s="103">
        <v>137.5</v>
      </c>
    </row>
    <row r="8" spans="2:9">
      <c r="B8" s="106" t="s">
        <v>26</v>
      </c>
      <c r="C8" s="18">
        <v>428</v>
      </c>
      <c r="D8" s="18">
        <v>428</v>
      </c>
      <c r="E8" s="58" t="s">
        <v>7</v>
      </c>
      <c r="F8" s="58" t="s">
        <v>7</v>
      </c>
      <c r="G8" s="18">
        <v>47</v>
      </c>
      <c r="H8" s="64">
        <v>109.8</v>
      </c>
      <c r="I8" s="64">
        <v>109.8</v>
      </c>
    </row>
    <row r="9" spans="2:9" ht="15.75" thickBot="1">
      <c r="B9" s="107" t="s">
        <v>28</v>
      </c>
      <c r="C9" s="108">
        <f>SUM(C7:C8)</f>
        <v>697</v>
      </c>
      <c r="D9" s="108">
        <f>SUM(D7:D8)</f>
        <v>697</v>
      </c>
      <c r="E9" s="109" t="s">
        <v>7</v>
      </c>
      <c r="F9" s="110" t="s">
        <v>7</v>
      </c>
      <c r="G9" s="108">
        <f>SUM(G7:G8)</f>
        <v>84</v>
      </c>
      <c r="H9" s="111">
        <f>G9/C9*1000</f>
        <v>120.51649928263988</v>
      </c>
      <c r="I9" s="111">
        <f>G9/D9*1000</f>
        <v>120.51649928263988</v>
      </c>
    </row>
    <row r="10" spans="2:9" ht="15.75" thickTop="1">
      <c r="B10" s="112"/>
      <c r="C10" s="113"/>
      <c r="D10" s="113"/>
      <c r="E10" s="114"/>
      <c r="F10" s="112"/>
      <c r="G10" s="113"/>
      <c r="H10" s="6"/>
      <c r="I10" s="6"/>
    </row>
    <row r="11" spans="2:9">
      <c r="B11" s="112"/>
      <c r="C11" s="113"/>
      <c r="D11" s="113"/>
      <c r="E11" s="113"/>
      <c r="F11" s="10"/>
      <c r="G11" s="113"/>
      <c r="H11" s="6"/>
      <c r="I11" s="6"/>
    </row>
    <row r="12" spans="2:9">
      <c r="B12" s="112"/>
      <c r="C12" s="115"/>
      <c r="D12" s="116"/>
      <c r="E12" s="116"/>
      <c r="F12" s="117"/>
      <c r="G12" s="116"/>
      <c r="H12" s="116"/>
      <c r="I12" s="115"/>
    </row>
    <row r="13" spans="2:9">
      <c r="B13" s="112"/>
      <c r="C13" s="116"/>
      <c r="D13" s="116"/>
      <c r="E13" s="116"/>
      <c r="F13" s="116"/>
      <c r="G13" s="116"/>
      <c r="H13" s="116"/>
      <c r="I13" s="116"/>
    </row>
    <row r="14" spans="2:9">
      <c r="B14" s="118"/>
      <c r="C14" s="118"/>
      <c r="D14" s="118"/>
      <c r="E14" s="118"/>
      <c r="F14" s="118"/>
      <c r="G14" s="118"/>
      <c r="H14" s="118"/>
      <c r="I14" s="118"/>
    </row>
    <row r="15" spans="2:9">
      <c r="B15" s="112"/>
      <c r="C15" s="113"/>
      <c r="D15" s="113"/>
      <c r="E15" s="113"/>
      <c r="F15" s="10"/>
      <c r="G15" s="113"/>
      <c r="H15" s="6"/>
      <c r="I15" s="6"/>
    </row>
    <row r="20" spans="9:9">
      <c r="I20" s="119" t="s">
        <v>49</v>
      </c>
    </row>
  </sheetData>
  <mergeCells count="8">
    <mergeCell ref="C13:I13"/>
    <mergeCell ref="B14:I14"/>
    <mergeCell ref="B2:I2"/>
    <mergeCell ref="B4:B6"/>
    <mergeCell ref="C4:F5"/>
    <mergeCell ref="G4:G6"/>
    <mergeCell ref="H4:I5"/>
    <mergeCell ref="D12:H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rightToLeft="1" workbookViewId="0">
      <selection activeCell="B2" sqref="B2:I2"/>
    </sheetView>
  </sheetViews>
  <sheetFormatPr defaultRowHeight="15"/>
  <cols>
    <col min="2" max="2" width="8.7109375" style="12" customWidth="1"/>
    <col min="3" max="3" width="7.7109375" style="12" customWidth="1"/>
    <col min="4" max="4" width="9.140625" style="12"/>
    <col min="5" max="6" width="8.5703125" style="12" customWidth="1"/>
    <col min="7" max="7" width="10.28515625" style="12" customWidth="1"/>
    <col min="8" max="8" width="7.7109375" style="12" customWidth="1"/>
    <col min="9" max="9" width="59.42578125" style="12" customWidth="1"/>
  </cols>
  <sheetData>
    <row r="2" spans="2:9">
      <c r="B2" s="71" t="s">
        <v>50</v>
      </c>
      <c r="C2" s="71"/>
      <c r="D2" s="71"/>
      <c r="E2" s="71"/>
      <c r="F2" s="71"/>
      <c r="G2" s="71"/>
      <c r="H2" s="71"/>
      <c r="I2" s="71"/>
    </row>
    <row r="3" spans="2:9" ht="15.75" thickBot="1">
      <c r="B3" s="79"/>
      <c r="C3" s="79"/>
      <c r="D3" s="79"/>
      <c r="E3" s="79"/>
      <c r="F3" s="79"/>
      <c r="G3" s="79"/>
      <c r="H3" s="79"/>
      <c r="I3" s="79"/>
    </row>
    <row r="4" spans="2:9" ht="15.75" thickTop="1">
      <c r="B4" s="44" t="s">
        <v>17</v>
      </c>
      <c r="C4" s="30" t="s">
        <v>18</v>
      </c>
      <c r="D4" s="31"/>
      <c r="E4" s="31"/>
      <c r="F4" s="27"/>
      <c r="G4" s="45" t="s">
        <v>2</v>
      </c>
      <c r="H4" s="30" t="s">
        <v>19</v>
      </c>
      <c r="I4" s="31"/>
    </row>
    <row r="5" spans="2:9">
      <c r="B5" s="120"/>
      <c r="C5" s="35"/>
      <c r="D5" s="36"/>
      <c r="E5" s="36"/>
      <c r="F5" s="37"/>
      <c r="G5" s="69"/>
      <c r="H5" s="35"/>
      <c r="I5" s="36"/>
    </row>
    <row r="6" spans="2:9" ht="36.75" thickBot="1">
      <c r="B6" s="46"/>
      <c r="C6" s="9" t="s">
        <v>12</v>
      </c>
      <c r="D6" s="9" t="s">
        <v>21</v>
      </c>
      <c r="E6" s="9" t="s">
        <v>40</v>
      </c>
      <c r="F6" s="9" t="s">
        <v>41</v>
      </c>
      <c r="G6" s="34"/>
      <c r="H6" s="9" t="s">
        <v>12</v>
      </c>
      <c r="I6" s="121" t="s">
        <v>21</v>
      </c>
    </row>
    <row r="7" spans="2:9" ht="15.75" thickTop="1">
      <c r="B7" s="56" t="s">
        <v>51</v>
      </c>
      <c r="C7" s="122">
        <v>40649</v>
      </c>
      <c r="D7" s="63">
        <v>40649</v>
      </c>
      <c r="E7" s="123" t="s">
        <v>7</v>
      </c>
      <c r="F7" s="124" t="s">
        <v>7</v>
      </c>
      <c r="G7" s="125">
        <v>68362</v>
      </c>
      <c r="H7" s="126">
        <v>1681.7633890132599</v>
      </c>
      <c r="I7" s="127">
        <v>1681.8</v>
      </c>
    </row>
    <row r="8" spans="2:9">
      <c r="B8" s="56" t="s">
        <v>22</v>
      </c>
      <c r="C8" s="65">
        <v>13387</v>
      </c>
      <c r="D8" s="18">
        <v>13345</v>
      </c>
      <c r="E8" s="124" t="s">
        <v>7</v>
      </c>
      <c r="F8" s="19">
        <v>42</v>
      </c>
      <c r="G8" s="18">
        <v>8477</v>
      </c>
      <c r="H8" s="81">
        <f>G8*1000/C8</f>
        <v>633.2262642862479</v>
      </c>
      <c r="I8" s="81">
        <f>G8*1000/D8</f>
        <v>635.21918321468718</v>
      </c>
    </row>
    <row r="9" spans="2:9">
      <c r="B9" s="56" t="s">
        <v>23</v>
      </c>
      <c r="C9" s="65">
        <v>56916</v>
      </c>
      <c r="D9" s="18">
        <v>56868</v>
      </c>
      <c r="E9" s="58">
        <v>47</v>
      </c>
      <c r="F9" s="61">
        <v>1</v>
      </c>
      <c r="G9" s="18">
        <v>31986</v>
      </c>
      <c r="H9" s="81">
        <v>562</v>
      </c>
      <c r="I9" s="81">
        <v>562.5</v>
      </c>
    </row>
    <row r="10" spans="2:9">
      <c r="B10" s="56" t="s">
        <v>24</v>
      </c>
      <c r="C10" s="65">
        <v>79287</v>
      </c>
      <c r="D10" s="18">
        <v>78383</v>
      </c>
      <c r="E10" s="18">
        <v>904</v>
      </c>
      <c r="F10" s="61" t="s">
        <v>7</v>
      </c>
      <c r="G10" s="18">
        <v>80690</v>
      </c>
      <c r="H10" s="81">
        <v>1017.7</v>
      </c>
      <c r="I10" s="81">
        <v>1029.4000000000001</v>
      </c>
    </row>
    <row r="11" spans="2:9">
      <c r="B11" s="56" t="s">
        <v>25</v>
      </c>
      <c r="C11" s="65">
        <v>12073</v>
      </c>
      <c r="D11" s="18">
        <v>8581</v>
      </c>
      <c r="E11" s="18">
        <v>1404</v>
      </c>
      <c r="F11" s="61">
        <v>2088</v>
      </c>
      <c r="G11" s="18">
        <v>8916</v>
      </c>
      <c r="H11" s="81">
        <v>738.5</v>
      </c>
      <c r="I11" s="81">
        <v>1039</v>
      </c>
    </row>
    <row r="12" spans="2:9">
      <c r="B12" s="56" t="s">
        <v>26</v>
      </c>
      <c r="C12" s="18">
        <v>50996</v>
      </c>
      <c r="D12" s="18">
        <v>43392</v>
      </c>
      <c r="E12" s="19">
        <v>7598</v>
      </c>
      <c r="F12" s="19">
        <v>6</v>
      </c>
      <c r="G12" s="18">
        <v>37963</v>
      </c>
      <c r="H12" s="55">
        <f>G12*1000/C12</f>
        <v>744.43093575966748</v>
      </c>
      <c r="I12" s="55">
        <f>G12*1000/D12</f>
        <v>874.88477138643066</v>
      </c>
    </row>
    <row r="13" spans="2:9">
      <c r="B13" s="56" t="s">
        <v>31</v>
      </c>
      <c r="C13" s="18">
        <v>2684</v>
      </c>
      <c r="D13" s="18">
        <v>1943</v>
      </c>
      <c r="E13" s="19">
        <v>116</v>
      </c>
      <c r="F13" s="19">
        <v>625</v>
      </c>
      <c r="G13" s="18">
        <v>1648</v>
      </c>
      <c r="H13" s="55">
        <v>614</v>
      </c>
      <c r="I13" s="55">
        <v>848.2</v>
      </c>
    </row>
    <row r="14" spans="2:9">
      <c r="B14" s="56" t="s">
        <v>27</v>
      </c>
      <c r="C14" s="18">
        <v>7666</v>
      </c>
      <c r="D14" s="18">
        <v>6793</v>
      </c>
      <c r="E14" s="61" t="s">
        <v>7</v>
      </c>
      <c r="F14" s="19">
        <v>873</v>
      </c>
      <c r="G14" s="18">
        <v>4294</v>
      </c>
      <c r="H14" s="55">
        <v>560.1</v>
      </c>
      <c r="I14" s="55">
        <v>632.1</v>
      </c>
    </row>
    <row r="15" spans="2:9">
      <c r="B15" s="56" t="s">
        <v>32</v>
      </c>
      <c r="C15" s="18">
        <v>182</v>
      </c>
      <c r="D15" s="18" t="s">
        <v>7</v>
      </c>
      <c r="E15" s="19">
        <v>182</v>
      </c>
      <c r="F15" s="61" t="s">
        <v>7</v>
      </c>
      <c r="G15" s="61" t="s">
        <v>7</v>
      </c>
      <c r="H15" s="61" t="s">
        <v>7</v>
      </c>
      <c r="I15" s="61" t="s">
        <v>7</v>
      </c>
    </row>
    <row r="16" spans="2:9">
      <c r="B16" s="56" t="s">
        <v>44</v>
      </c>
      <c r="C16" s="18">
        <v>479</v>
      </c>
      <c r="D16" s="18">
        <v>479</v>
      </c>
      <c r="E16" s="61" t="s">
        <v>7</v>
      </c>
      <c r="F16" s="61" t="s">
        <v>7</v>
      </c>
      <c r="G16" s="18">
        <v>691</v>
      </c>
      <c r="H16" s="55">
        <v>1442.6</v>
      </c>
      <c r="I16" s="55">
        <v>1442.6</v>
      </c>
    </row>
    <row r="17" spans="2:9">
      <c r="B17" s="56" t="s">
        <v>45</v>
      </c>
      <c r="C17" s="18">
        <v>37240</v>
      </c>
      <c r="D17" s="18">
        <v>16518</v>
      </c>
      <c r="E17" s="61" t="s">
        <v>7</v>
      </c>
      <c r="F17" s="19">
        <v>20722</v>
      </c>
      <c r="G17" s="18">
        <v>16519</v>
      </c>
      <c r="H17" s="55">
        <f>G17*1000/C17</f>
        <v>443.58216970998927</v>
      </c>
      <c r="I17" s="55">
        <f>G17*1000/D17</f>
        <v>1000.0605400169512</v>
      </c>
    </row>
    <row r="18" spans="2:9">
      <c r="B18" s="56" t="s">
        <v>46</v>
      </c>
      <c r="C18" s="18">
        <v>2410</v>
      </c>
      <c r="D18" s="58" t="s">
        <v>7</v>
      </c>
      <c r="E18" s="19">
        <v>11</v>
      </c>
      <c r="F18" s="19">
        <v>2399</v>
      </c>
      <c r="G18" s="61" t="s">
        <v>7</v>
      </c>
      <c r="H18" s="61" t="s">
        <v>7</v>
      </c>
      <c r="I18" s="61" t="s">
        <v>7</v>
      </c>
    </row>
    <row r="19" spans="2:9">
      <c r="B19" s="52" t="s">
        <v>28</v>
      </c>
      <c r="C19" s="18">
        <f>SUM(C7:C18)</f>
        <v>303969</v>
      </c>
      <c r="D19" s="18">
        <f>SUM(D7:D18)</f>
        <v>266951</v>
      </c>
      <c r="E19" s="18">
        <f>SUM(E9:E18)</f>
        <v>10262</v>
      </c>
      <c r="F19" s="18">
        <f>SUM(F8:F18)</f>
        <v>26756</v>
      </c>
      <c r="G19" s="18">
        <f>SUM(G7:G18)</f>
        <v>259546</v>
      </c>
      <c r="H19" s="55">
        <v>853.9</v>
      </c>
      <c r="I19" s="55">
        <f>G19/D19*1000</f>
        <v>972.26082689332509</v>
      </c>
    </row>
    <row r="20" spans="2:9">
      <c r="B20" s="78" t="s">
        <v>37</v>
      </c>
      <c r="C20" s="78"/>
      <c r="D20" s="78"/>
      <c r="E20" s="78"/>
      <c r="F20" s="78"/>
      <c r="G20" s="78"/>
      <c r="H20" s="78"/>
    </row>
    <row r="22" spans="2:9">
      <c r="B22" s="128"/>
      <c r="C22" s="128"/>
      <c r="D22" s="128"/>
      <c r="E22" s="128"/>
      <c r="F22" s="128"/>
      <c r="G22" s="128"/>
      <c r="H22" s="128"/>
      <c r="I22" s="128"/>
    </row>
    <row r="23" spans="2:9">
      <c r="B23" s="128"/>
      <c r="C23" s="128"/>
      <c r="D23" s="128"/>
      <c r="E23" s="128"/>
      <c r="F23" s="128"/>
      <c r="G23" s="128"/>
      <c r="H23" s="128"/>
      <c r="I23" s="128"/>
    </row>
    <row r="24" spans="2:9">
      <c r="B24" s="129"/>
      <c r="C24" s="128"/>
      <c r="D24" s="128"/>
      <c r="E24" s="128"/>
      <c r="F24" s="128"/>
      <c r="G24" s="128"/>
      <c r="H24" s="128"/>
      <c r="I24" s="128"/>
    </row>
    <row r="25" spans="2:9">
      <c r="B25" s="128"/>
      <c r="C25" s="128"/>
      <c r="D25" s="128"/>
      <c r="E25" s="128"/>
      <c r="F25" s="128"/>
      <c r="G25" s="128"/>
      <c r="H25" s="128"/>
      <c r="I25" s="128"/>
    </row>
    <row r="26" spans="2:9">
      <c r="I26" s="130"/>
    </row>
    <row r="27" spans="2:9">
      <c r="H27" s="119"/>
    </row>
  </sheetData>
  <mergeCells count="10">
    <mergeCell ref="B22:I22"/>
    <mergeCell ref="B23:I23"/>
    <mergeCell ref="C24:I24"/>
    <mergeCell ref="B25:I25"/>
    <mergeCell ref="B2:I2"/>
    <mergeCell ref="B4:B6"/>
    <mergeCell ref="C4:F5"/>
    <mergeCell ref="G4:G6"/>
    <mergeCell ref="H4:I5"/>
    <mergeCell ref="B20:H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rightToLeft="1" tabSelected="1" workbookViewId="0">
      <selection activeCell="G7" sqref="G7"/>
    </sheetView>
  </sheetViews>
  <sheetFormatPr defaultRowHeight="15"/>
  <cols>
    <col min="2" max="2" width="19" style="12" customWidth="1"/>
    <col min="3" max="3" width="11.28515625" style="12" customWidth="1"/>
    <col min="4" max="4" width="14.140625" style="12" customWidth="1"/>
    <col min="5" max="5" width="14.85546875" style="12" customWidth="1"/>
    <col min="6" max="6" width="54.42578125" style="12" customWidth="1"/>
  </cols>
  <sheetData>
    <row r="2" spans="2:6">
      <c r="B2" s="41" t="s">
        <v>52</v>
      </c>
      <c r="C2" s="41"/>
      <c r="D2" s="41"/>
      <c r="E2" s="41"/>
      <c r="F2" s="41"/>
    </row>
    <row r="3" spans="2:6" ht="16.5" thickBot="1">
      <c r="B3" s="131"/>
      <c r="C3" s="132"/>
      <c r="D3" s="132"/>
      <c r="E3" s="133"/>
      <c r="F3" s="134"/>
    </row>
    <row r="4" spans="2:6" ht="15.75" thickTop="1">
      <c r="B4" s="135" t="s">
        <v>1</v>
      </c>
      <c r="C4" s="136" t="s">
        <v>53</v>
      </c>
      <c r="D4" s="136" t="s">
        <v>4</v>
      </c>
      <c r="E4" s="137" t="s">
        <v>5</v>
      </c>
      <c r="F4" s="137" t="s">
        <v>6</v>
      </c>
    </row>
    <row r="5" spans="2:6">
      <c r="B5" s="138" t="s">
        <v>54</v>
      </c>
      <c r="C5" s="139">
        <v>2011</v>
      </c>
      <c r="D5" s="18">
        <v>542</v>
      </c>
      <c r="E5" s="18">
        <v>5184</v>
      </c>
      <c r="F5" s="140">
        <v>1618</v>
      </c>
    </row>
    <row r="6" spans="2:6">
      <c r="B6" s="141"/>
      <c r="C6" s="139">
        <v>2012</v>
      </c>
      <c r="D6" s="18">
        <v>655</v>
      </c>
      <c r="E6" s="139">
        <v>6058</v>
      </c>
      <c r="F6" s="142">
        <v>1740</v>
      </c>
    </row>
    <row r="7" spans="2:6">
      <c r="B7" s="141"/>
      <c r="C7" s="143">
        <v>2013</v>
      </c>
      <c r="D7" s="139">
        <v>530</v>
      </c>
      <c r="E7" s="144">
        <v>7981</v>
      </c>
      <c r="F7" s="145">
        <v>1518</v>
      </c>
    </row>
    <row r="8" spans="2:6">
      <c r="B8" s="141"/>
      <c r="C8" s="146" t="s">
        <v>55</v>
      </c>
      <c r="D8" s="144">
        <v>33</v>
      </c>
      <c r="E8" s="139">
        <v>3781</v>
      </c>
      <c r="F8" s="142">
        <v>1070</v>
      </c>
    </row>
    <row r="9" spans="2:6">
      <c r="B9" s="141"/>
      <c r="C9" s="143" t="s">
        <v>56</v>
      </c>
      <c r="D9" s="139">
        <v>5</v>
      </c>
      <c r="E9" s="147">
        <v>2290</v>
      </c>
      <c r="F9" s="145">
        <v>245</v>
      </c>
    </row>
    <row r="10" spans="2:6">
      <c r="B10" s="148"/>
      <c r="C10" s="146" t="s">
        <v>57</v>
      </c>
      <c r="D10" s="149">
        <f>697/100</f>
        <v>6.97</v>
      </c>
      <c r="E10" s="150">
        <v>3040</v>
      </c>
      <c r="F10" s="151">
        <f>31761/100</f>
        <v>317.61</v>
      </c>
    </row>
    <row r="11" spans="2:6">
      <c r="B11" s="152" t="s">
        <v>58</v>
      </c>
      <c r="C11" s="139">
        <v>2011</v>
      </c>
      <c r="D11" s="53">
        <v>345</v>
      </c>
      <c r="E11" s="18">
        <v>3357</v>
      </c>
      <c r="F11" s="140">
        <v>5574</v>
      </c>
    </row>
    <row r="12" spans="2:6">
      <c r="B12" s="153"/>
      <c r="C12" s="139">
        <v>2012</v>
      </c>
      <c r="D12" s="139">
        <v>266</v>
      </c>
      <c r="E12" s="18">
        <v>5034</v>
      </c>
      <c r="F12" s="140">
        <v>5861</v>
      </c>
    </row>
    <row r="13" spans="2:6">
      <c r="B13" s="153"/>
      <c r="C13" s="143">
        <v>2013</v>
      </c>
      <c r="D13" s="139">
        <v>277</v>
      </c>
      <c r="E13" s="18">
        <v>8313</v>
      </c>
      <c r="F13" s="145">
        <v>6473</v>
      </c>
    </row>
    <row r="14" spans="2:6">
      <c r="B14" s="153"/>
      <c r="C14" s="146" t="s">
        <v>55</v>
      </c>
      <c r="D14" s="139">
        <v>14</v>
      </c>
      <c r="E14" s="18">
        <v>2893</v>
      </c>
      <c r="F14" s="140">
        <v>4023</v>
      </c>
    </row>
    <row r="15" spans="2:6">
      <c r="B15" s="153"/>
      <c r="C15" s="143" t="s">
        <v>56</v>
      </c>
      <c r="D15" s="139">
        <v>0.75</v>
      </c>
      <c r="E15" s="18">
        <v>1823</v>
      </c>
      <c r="F15" s="140">
        <v>1629</v>
      </c>
    </row>
    <row r="16" spans="2:6">
      <c r="B16" s="154"/>
      <c r="C16" s="146" t="s">
        <v>57</v>
      </c>
      <c r="D16" s="139">
        <f>84/100</f>
        <v>0.84</v>
      </c>
      <c r="E16" s="150">
        <v>2595</v>
      </c>
      <c r="F16" s="155">
        <v>1907</v>
      </c>
    </row>
    <row r="17" spans="2:6">
      <c r="B17" s="152" t="s">
        <v>19</v>
      </c>
      <c r="C17" s="139">
        <v>2011</v>
      </c>
      <c r="D17" s="18">
        <v>637.1</v>
      </c>
      <c r="E17" s="18">
        <v>647.6</v>
      </c>
      <c r="F17" s="140">
        <v>3445.5</v>
      </c>
    </row>
    <row r="18" spans="2:6">
      <c r="B18" s="153"/>
      <c r="C18" s="139">
        <v>2012</v>
      </c>
      <c r="D18" s="139">
        <v>406.1</v>
      </c>
      <c r="E18" s="64">
        <v>830.9</v>
      </c>
      <c r="F18" s="22">
        <v>3368.9</v>
      </c>
    </row>
    <row r="19" spans="2:6">
      <c r="B19" s="153"/>
      <c r="C19" s="143">
        <v>2013</v>
      </c>
      <c r="D19" s="139">
        <v>523.5</v>
      </c>
      <c r="E19" s="139">
        <v>1041.5999999999999</v>
      </c>
      <c r="F19" s="156">
        <v>4265</v>
      </c>
    </row>
    <row r="20" spans="2:6">
      <c r="B20" s="153"/>
      <c r="C20" s="146" t="s">
        <v>55</v>
      </c>
      <c r="D20" s="139">
        <v>414.2</v>
      </c>
      <c r="E20" s="64">
        <v>765.2</v>
      </c>
      <c r="F20" s="22">
        <v>3761</v>
      </c>
    </row>
    <row r="21" spans="2:6">
      <c r="B21" s="153"/>
      <c r="C21" s="143" t="s">
        <v>56</v>
      </c>
      <c r="D21" s="157">
        <v>154</v>
      </c>
      <c r="E21" s="139">
        <v>796.1</v>
      </c>
      <c r="F21" s="156">
        <v>6652.9</v>
      </c>
    </row>
    <row r="22" spans="2:6">
      <c r="B22" s="154"/>
      <c r="C22" s="146" t="s">
        <v>57</v>
      </c>
      <c r="D22" s="157">
        <v>120.5</v>
      </c>
      <c r="E22" s="139">
        <v>853.9</v>
      </c>
      <c r="F22" s="156">
        <v>5999.6</v>
      </c>
    </row>
    <row r="23" spans="2:6">
      <c r="B23" s="78" t="s">
        <v>37</v>
      </c>
      <c r="C23" s="78"/>
      <c r="D23" s="78"/>
      <c r="E23" s="78"/>
      <c r="F23" s="78"/>
    </row>
    <row r="24" spans="2:6">
      <c r="B24" s="158"/>
      <c r="C24" s="158"/>
      <c r="D24" s="158"/>
      <c r="E24" s="158"/>
      <c r="F24" s="158"/>
    </row>
    <row r="25" spans="2:6">
      <c r="B25" s="159"/>
      <c r="C25" s="159"/>
      <c r="D25" s="159"/>
      <c r="E25" s="159"/>
      <c r="F25" s="159"/>
    </row>
    <row r="26" spans="2:6">
      <c r="B26" s="160"/>
      <c r="C26" s="160"/>
      <c r="D26" s="160"/>
      <c r="E26" s="160"/>
      <c r="F26" s="160"/>
    </row>
    <row r="27" spans="2:6">
      <c r="B27" s="161"/>
      <c r="C27" s="161"/>
      <c r="D27" s="161"/>
      <c r="E27" s="161"/>
      <c r="F27" s="161"/>
    </row>
    <row r="42" spans="2:6">
      <c r="B42" s="162"/>
      <c r="C42" s="162"/>
      <c r="D42" s="162"/>
      <c r="E42" s="162"/>
    </row>
    <row r="43" spans="2:6">
      <c r="F43" s="163"/>
    </row>
  </sheetData>
  <mergeCells count="9">
    <mergeCell ref="B25:F25"/>
    <mergeCell ref="B26:F26"/>
    <mergeCell ref="B42:E42"/>
    <mergeCell ref="B2:F2"/>
    <mergeCell ref="B5:B10"/>
    <mergeCell ref="B11:B16"/>
    <mergeCell ref="B17:B22"/>
    <mergeCell ref="B23:F23"/>
    <mergeCell ref="B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Zina</dc:creator>
  <cp:lastModifiedBy>hplaptop</cp:lastModifiedBy>
  <cp:lastPrinted>2017-03-07T09:07:12Z</cp:lastPrinted>
  <dcterms:created xsi:type="dcterms:W3CDTF">2005-01-01T00:55:47Z</dcterms:created>
  <dcterms:modified xsi:type="dcterms:W3CDTF">2018-04-04T09:26:22Z</dcterms:modified>
</cp:coreProperties>
</file>